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59" documentId="13_ncr:1_{674DC732-CE90-4417-896D-30CFB99A3C0F}" xr6:coauthVersionLast="47" xr6:coauthVersionMax="47" xr10:uidLastSave="{8DF66CDB-10CD-4621-AA6A-5BFC5174F84A}"/>
  <bookViews>
    <workbookView xWindow="-120" yWindow="-120" windowWidth="29040" windowHeight="15840" firstSheet="1" activeTab="1" xr2:uid="{00000000-000D-0000-FFFF-FFFF00000000}"/>
  </bookViews>
  <sheets>
    <sheet name="Kangatang" sheetId="9" state="veryHidden" r:id="rId1"/>
    <sheet name="Sheet1" sheetId="6" r:id="rId2"/>
    <sheet name="Sheet1 (2)" sheetId="8" state="hidden" r:id="rId3"/>
  </sheets>
  <definedNames>
    <definedName name="_Toc179335891" localSheetId="1">Sheet1!#REF!</definedName>
    <definedName name="_xlnm.Print_Area" localSheetId="1">Sheet1!$A$1:$E$103</definedName>
    <definedName name="_xlnm.Print_Area" localSheetId="2">'Sheet1 (2)'!$A$1:$G$90</definedName>
    <definedName name="_xlnm.Print_Titles" localSheetId="1">Sheet1!$2:$3</definedName>
    <definedName name="_xlnm.Print_Titles" localSheetId="2">'Sheet1 (2)'!$2:$3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 l="1"/>
  <c r="C99" i="6" l="1"/>
  <c r="C94" i="6"/>
  <c r="E21" i="6" l="1"/>
  <c r="D101" i="6"/>
  <c r="D96" i="6"/>
  <c r="D91" i="6"/>
  <c r="D87" i="6"/>
  <c r="D83" i="6"/>
  <c r="D74" i="6"/>
  <c r="D70" i="6"/>
  <c r="D66" i="6"/>
  <c r="D62" i="6"/>
  <c r="D53" i="6"/>
  <c r="D48" i="6"/>
  <c r="D44" i="6"/>
  <c r="D40" i="6"/>
  <c r="D18" i="6"/>
  <c r="D10" i="6"/>
  <c r="C38" i="6"/>
  <c r="D27" i="6"/>
  <c r="D23" i="6"/>
  <c r="D31" i="6"/>
  <c r="D32" i="6" s="1"/>
  <c r="D35" i="6"/>
  <c r="D36" i="6" s="1"/>
  <c r="D28" i="6" l="1"/>
  <c r="D45" i="6"/>
  <c r="D88" i="6" l="1"/>
  <c r="E9" i="6"/>
  <c r="D97" i="6"/>
  <c r="D92" i="6"/>
  <c r="D84" i="6"/>
  <c r="D75" i="6"/>
  <c r="D71" i="6"/>
  <c r="D67" i="6"/>
  <c r="D63" i="6"/>
  <c r="D54" i="6"/>
  <c r="D49" i="6"/>
  <c r="D41" i="6"/>
  <c r="D24" i="6"/>
  <c r="D19" i="6"/>
  <c r="D11" i="6"/>
  <c r="D38" i="6" l="1"/>
  <c r="C81" i="6" l="1"/>
  <c r="E81" i="6" s="1"/>
  <c r="E17" i="6"/>
  <c r="E94" i="6" l="1"/>
  <c r="E99" i="6"/>
  <c r="E38" i="6"/>
  <c r="C58" i="8"/>
  <c r="C11" i="8"/>
  <c r="C9" i="8" s="1"/>
  <c r="C88" i="8"/>
  <c r="C86" i="8" s="1"/>
  <c r="C83" i="8"/>
  <c r="C80" i="8"/>
  <c r="C78" i="8" s="1"/>
  <c r="C76" i="8"/>
  <c r="C74" i="8" s="1"/>
  <c r="C71" i="8"/>
  <c r="C69" i="8"/>
  <c r="C67" i="8"/>
  <c r="C65" i="8" s="1"/>
  <c r="C63" i="8"/>
  <c r="C61" i="8" s="1"/>
  <c r="C54" i="8"/>
  <c r="C52" i="8" s="1"/>
  <c r="C50" i="8"/>
  <c r="C48" i="8" s="1"/>
  <c r="C46" i="8"/>
  <c r="C44" i="8"/>
  <c r="C42" i="8"/>
  <c r="C40" i="8" s="1"/>
  <c r="C37" i="8"/>
  <c r="C35" i="8" s="1"/>
  <c r="C33" i="8"/>
  <c r="C31" i="8" s="1"/>
  <c r="C29" i="8"/>
  <c r="C27" i="8" s="1"/>
  <c r="C15" i="8"/>
  <c r="C13" i="8" s="1"/>
  <c r="C60" i="8" l="1"/>
  <c r="D60" i="8" s="1"/>
  <c r="C82" i="8"/>
  <c r="C39" i="8"/>
  <c r="D39" i="8" s="1"/>
  <c r="C26" i="8"/>
  <c r="D26" i="8" s="1"/>
  <c r="C73" i="8"/>
  <c r="D73" i="8" s="1"/>
  <c r="C4" i="8"/>
  <c r="D4" i="8" s="1"/>
  <c r="D90" i="8" s="1"/>
  <c r="C90" i="8" l="1"/>
  <c r="D6" i="6"/>
  <c r="D7" i="6" s="1"/>
  <c r="C4" i="6"/>
  <c r="E4" i="6" s="1"/>
  <c r="D14" i="6"/>
  <c r="D15" i="6" s="1"/>
  <c r="C51" i="6"/>
  <c r="D57" i="6"/>
  <c r="D58" i="6" s="1"/>
  <c r="C60" i="6"/>
  <c r="D78" i="6"/>
  <c r="D79" i="6" s="1"/>
  <c r="E51" i="6" l="1"/>
  <c r="C103" i="6"/>
  <c r="E103" i="6" s="1"/>
  <c r="E60" i="6"/>
</calcChain>
</file>

<file path=xl/sharedStrings.xml><?xml version="1.0" encoding="utf-8"?>
<sst xmlns="http://schemas.openxmlformats.org/spreadsheetml/2006/main" count="361" uniqueCount="171">
  <si>
    <t>ĐÁNH GIÁ VỀ KỸ THUẬT
(Sử dụng phương pháp chấm điểm)</t>
  </si>
  <si>
    <t>Stt </t>
  </si>
  <si>
    <t>Nội dung đánh giá</t>
  </si>
  <si>
    <t>Mức điểm</t>
  </si>
  <si>
    <t> Điểm tối đa đạt được</t>
  </si>
  <si>
    <t>Thang điểm chi tiết</t>
  </si>
  <si>
    <t>Điểm tối thiểu yêu cầu phải đạt </t>
  </si>
  <si>
    <t>Tính hợp lý và khả thi của các giải pháp kỹ thuật, biện pháp tổ chức thi công phù hợp với đề xuất về tiến độ thi công</t>
  </si>
  <si>
    <t>1.1</t>
  </si>
  <si>
    <r>
      <t xml:space="preserve">Tổ chức mặt bằng công trường:
</t>
    </r>
    <r>
      <rPr>
        <i/>
        <sz val="13"/>
        <rFont val="Times New Roman"/>
        <family val="1"/>
      </rPr>
      <t>(Bao gồm: Thuyết minh và bản vẽ Mặt bằng bố trí công trường, thiết bị thi công, lán trại, kho bãi tập kết vật liệu, bố trí cổng ra vào, rào chắn, biển báo, cấp điện, cấp thoát nước, giao thông trong quá trình thi công)</t>
    </r>
  </si>
  <si>
    <t>-</t>
  </si>
  <si>
    <t>Có bố trí đầy đủ, hợp lý, phù hợp với biện pháp và tiến độ thi công</t>
  </si>
  <si>
    <t>Có, nhưng còn một vài điểm chưa đầy đủ hoặc chưa hợp lý hoặc chưa phù hợp với biện pháp và tiến độ thi công</t>
  </si>
  <si>
    <t>Không có</t>
  </si>
  <si>
    <t>1.2</t>
  </si>
  <si>
    <t>Giải pháp kỹ thuật thi công cho các công tác chính (bao gồm các công tác quy định tại Mục 1.5)</t>
  </si>
  <si>
    <t>Có trình bày giải pháp kỹ thuật đầy đủ, hợp lý, phù hợp với biện pháp và tiến độ thi công</t>
  </si>
  <si>
    <t>Có trình bày giải pháp kỹ thuật nhưng chưa đầy đủ hoặc một vài điểm chưa chưa hợp lý hoặc chưa phù hợp với biện pháp và tiến độ thi công</t>
  </si>
  <si>
    <t>1.3</t>
  </si>
  <si>
    <t>Hệ thống tổ chức (Bao gồm Sơ đồ và Thuyết minh sơ đồ hệ thống tổ chức của Nhà thầu tại công trường, trong đó quy định rõ trách nhiệm, quyền hạn các bộ phận)</t>
  </si>
  <si>
    <t>Có đầy đủ và hợp lý</t>
  </si>
  <si>
    <t>Có, nhưng chưa đầy đủ hoặc chưa hợp lý</t>
  </si>
  <si>
    <t>1.4</t>
  </si>
  <si>
    <t>Mức độ đáp ứng yêu cầu kỹ thuật của vật tư, vật liệu, thiết bị chính: Bao gồm các vật tư, vật liệu, thiết bị được quy định tại Bảng 3.1, mục III, chương V của E-HSMT.</t>
  </si>
  <si>
    <t>(1) Có Bảng danh mục vật tư, vật liệu chính sử dụng cho gói thầu theo mẫu quy định tại Bảng 3.2, mục III, chương V của E-HSMT (bao gồm đầy đủ các vật tư, vật liệu, thiết bị tại Bảng 3.1). Trong đó có nêu rõ các thông số kỹ thuật/tiêu chuẩn, xuất xứ hoặc nơi sản xuất;
(2) Có đầy đủ thỏa thuận hoặc hợp đồng nguyên tắc hoặc cam kết cung cấp vật tư, vật liệu, thiết bị;
(3) Các vật tư, vật liệu, thiết bị đáp ứng đầy đủ các yêu cầu về kỹ thuật quy định tại Bảng 3.1.</t>
  </si>
  <si>
    <t>(1) Có Bảng danh mục vật tư, vật liệu, thiết bị chính sử dụng cho gói thầu theo mẫu quy định tại Bảng 3.2, mục III, chương V của E-HSMT. Tuy nhiên, chưa đầy đủ danh mục quy định tại Bảng 3.1 hoặc có 1 số vật tư, vật liệu, thiết bị không nêu rõ các thông số kỹ thuật/tiêu chuẩn hoặc không nêu rõ xuất xứ hoặc không nêu rõ nơi sản xuất;
(2) Có đầy đủ thỏa thuận hoặc hợp đồng nguyên tắc hoặc cam kết cung cấp vật tư, vật liệu được kê tại Bảng 3.2;
(3) Các vật tư, vật liệu, thiết bị được kê tại Bảng 3.2 đáp ứng đầy đủ các yêu cầu về kỹ thuật quy định tại Bảng 3.1.</t>
  </si>
  <si>
    <t>(1) Không có Bảng danh mục vật tư, vật liệu chính sử dụng cho gói thầu theo mẫu quy định tại Bảng 3.2, mục III, chương V của E-HSMT. Hoặc
(2) Không có thỏa thuận hoặc hợp đồng nguyên tắc hoặc cam kết cung cấp vật tư, vật liệu chính. Hoặc
(3) Các vật tư, vật liệu, thiết bị chính được kê khai tại Bảng 3.2 không đáp ứng các yêu cầu về kỹ thuật quy định tại Bảng 3.1.</t>
  </si>
  <si>
    <t>1.5</t>
  </si>
  <si>
    <t>Biện pháp tổ chức thi công chi tiết (Bao gồm Thuyết minh kèm Bản vẽ Biện pháp thi công, trình tự thi công cho từng công tác)</t>
  </si>
  <si>
    <t>1.5.1</t>
  </si>
  <si>
    <t>Có thuyết minh kèm theo bản vẽ biện pháp thi công đầy đủ, hợp lý và phù hợp với tiến độ thi công, thiết kế được duyệt, trình tự thi công và yêu cầu kỹ thuật</t>
  </si>
  <si>
    <t>Không có thuyết minh hoặc không có bản vẽ biện pháp thi công</t>
  </si>
  <si>
    <t>1.5.2</t>
  </si>
  <si>
    <t>1.5.3</t>
  </si>
  <si>
    <t>1.5.4</t>
  </si>
  <si>
    <t>Tiến độ thi công</t>
  </si>
  <si>
    <t>2.1</t>
  </si>
  <si>
    <t>Tiến độ thi công công trình</t>
  </si>
  <si>
    <t>Có đề xuất thời gian thi công công trình không lớn hơn thời gian yêu cầu hoàn thành của HSMT</t>
  </si>
  <si>
    <t xml:space="preserve">Có đề xuất thời gian thi công công trình lơn hơn thời gian với yêu cầu của HSMT </t>
  </si>
  <si>
    <t>2.2</t>
  </si>
  <si>
    <t>Biểu đồ tiến độ thi công tổng thể, biểu đồ huy động thiết bị; biểu đồ huy động nhân sự</t>
  </si>
  <si>
    <t>Có biểu đồ tiến độ thi công tổng thể hợp lý, khả thi; Biểu đồ huy động thiết bị, nhân sự phù hợp với tiến độ thi công tổng thể</t>
  </si>
  <si>
    <t>Có biểu đồ tiến độ thi công tổng thể nhưng không đầy đủ (thiếu biểu đồ huy động thiết bị hoặc biểu đồ huy động nhân lực) hoặc biểu đồ huy động thiết bị, biểu đồ huy động nhân sự không phù hợp với tiến độ thi công tổng thể</t>
  </si>
  <si>
    <t>Không có biểu đồ tiến độ thi công hoặc không có biểu đồ huy động thiết bị hoặc không có biểu đồ huy động nhân sự</t>
  </si>
  <si>
    <t>2.3</t>
  </si>
  <si>
    <t>Biện pháp bảo đảm tiến độ thi công, duy trì thi công khi mất điện</t>
  </si>
  <si>
    <t>Có biện pháp đảm bảo tiến độ thi công, duy trì thi công khi mất điện đầy đủ và hợp lý</t>
  </si>
  <si>
    <t>Có biện pháp đảm bảo tiến độ thi công, duy trì thi công khi mất điện nhưng chưa đầy đủ hoặc một vài điểm chưa hợp lý</t>
  </si>
  <si>
    <t>Cách thức quản lý dự án</t>
  </si>
  <si>
    <t>3.1</t>
  </si>
  <si>
    <t>Tổ chức quản lý dự án</t>
  </si>
  <si>
    <t>Có thuyết minh phương án tổ chức quản lý dự án đầy đủ và hợp lý</t>
  </si>
  <si>
    <t>Có thuyết minh phương án tổ chức quản lý dự án nhưng chưa đầy đủ hoặc một vài điểm chưa hợp lý</t>
  </si>
  <si>
    <t>3.2</t>
  </si>
  <si>
    <t>Tổ chức quản lý hiện trường</t>
  </si>
  <si>
    <t>Có thuyết minh phương án tổ chức quản lý hiện trường đầy đủ và hợp lý</t>
  </si>
  <si>
    <t>Có thuyết minh phương án tổ chức quản lý hiện trường nhưng chưa đầy đủ hoặc một vài điểm chưa hợp lý</t>
  </si>
  <si>
    <t>Các biện pháp bảo đảm chất lượng</t>
  </si>
  <si>
    <t>4.1</t>
  </si>
  <si>
    <t>Sơ đồ quản lý chất lượng (Bao gồm sơ đồ và thuyết minh quản lý chất lượng)</t>
  </si>
  <si>
    <t>Có sơ đồ và thuyết minh đầy đủ và hợp lý</t>
  </si>
  <si>
    <t>Có sơ đồ và thuyết minh nhưng chưa đầy đủ hoặc một vài điểm chưa hợp lý</t>
  </si>
  <si>
    <t>Không có sơ đồ hoặc không có thuyết minh</t>
  </si>
  <si>
    <t>4.2</t>
  </si>
  <si>
    <t>Biện pháp bảo đảm chất lượng trong từng hạng mục thi công (quy định tại Mục 1.5 - Biện pháp thi công chi tiết)</t>
  </si>
  <si>
    <t>Có biện pháp đảm bảo chất lượng đầy đủ, hợp lý và phù hợp với đề xuất về biện pháp tổ chức thi công</t>
  </si>
  <si>
    <t>Có biện pháp đảm bảo chất lượng nhưng chưa đầy đủ hoặc một vài điểm chưa hợp lý hoặc một vài điểm chưa phù hợp với đề xuất về biện pháp tổ chức thi công</t>
  </si>
  <si>
    <t>4.3</t>
  </si>
  <si>
    <t>Biện pháp bảo đảm chất lượng nguyên vật liệu đầu vào để phục vụ công tác thi công</t>
  </si>
  <si>
    <t>Có biện pháp đảm bảo chất lượng nguyên vật liệu đầu vào chi tiết, hợp lý</t>
  </si>
  <si>
    <t>Có biện pháp đảm bảo chất lượng nguyên vật liệu đầu vào nhưng chưa chi tiết hoặc một vài điểm chưa hợp lý</t>
  </si>
  <si>
    <t>4.4</t>
  </si>
  <si>
    <t>Biện pháp bảo quản vật liệu, thiết bị công trình khi mưa bão</t>
  </si>
  <si>
    <t>Có biện pháp bảo quản vật liệu, thiết bị công trình đầy đủ, hợp lý</t>
  </si>
  <si>
    <t>Có biện pháp bảo quản vật liệu, thiết bị, công trình khi mưa bão nhưng chưa đầy đủ hoặc một vài điểm chưa hợp lý</t>
  </si>
  <si>
    <t>4.5</t>
  </si>
  <si>
    <t>Biện pháp bảo đảm chất lượng thi công công trình trong khi mất điện</t>
  </si>
  <si>
    <t>Có biện pháp bảo đảm chất lượng thi công công trình đầy đủ, hợp lý</t>
  </si>
  <si>
    <t>Có biện pháp bảo đảm chất lượng thi công công trình trong khi mất điện nhưng chưa đầy đủ hoặc một vài điểm chưa hợp lý</t>
  </si>
  <si>
    <t>Bảo đảm điều kiện vệ sinh môi trường, an toàn lao động, phòng cháy chữa cháy</t>
  </si>
  <si>
    <t>5.1</t>
  </si>
  <si>
    <t>Các biện pháp giảm thiểu, bảo vệ môi trường (Bao gồm: Tiếng ồn; Bụi và khói; Rung; Nước thải; Chất thải):</t>
  </si>
  <si>
    <t>Có biện pháp giảm thiểu, bảo vệ môi trường khả thi, phù hợp với đề xuất về biện pháp thi công</t>
  </si>
  <si>
    <t>Có biện pháp giảm thiểu, bảo vệ môi trường nhưng chưa đầy đủ hoặc một vài điểm chưa hợp lý</t>
  </si>
  <si>
    <t>5.2</t>
  </si>
  <si>
    <t>Các biện pháp bảm đảm An toàn lao động (Bao gồm: 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</si>
  <si>
    <t xml:space="preserve">Có biện pháp an toàn lao động đầy đủ, phù hợp với đề xuất về biện pháp tổ chức thi công </t>
  </si>
  <si>
    <t xml:space="preserve">Có biện pháp an toàn lao động nhưng chưa đầy đủ hoặc có 1 vài điểm chưa phù hợp với đề xuất về biện pháp tổ chức thi công </t>
  </si>
  <si>
    <t>5.3</t>
  </si>
  <si>
    <t>Các biện pháp phòng cháy, chữa cháy</t>
  </si>
  <si>
    <t xml:space="preserve">Có biện pháp phòng cháy, chữa cháy đầy đủ, phù hợp với đề xuất về biện pháp tổ chức thi công </t>
  </si>
  <si>
    <t xml:space="preserve">Có biện pháp phòng cháy, chữa cháy nhưng đầy đủ hoặc có 1 vài điểm chưa phù hợp với đề xuất về biện pháp tổ chức thi công </t>
  </si>
  <si>
    <t>Bảo hành, bảo trì</t>
  </si>
  <si>
    <t>6.1</t>
  </si>
  <si>
    <t>Thời gian bảo hành công trình</t>
  </si>
  <si>
    <t>Có đề xuất thời gian Bảo hành toàn bộ: ≥ 18 tháng; Đối với phần thiết bị, thời gian bảo hành không ngắn hơn thời gian bảo hành của nhà sản xuất</t>
  </si>
  <si>
    <t>Có đề xuất thời gian Bảo hành toàn bộ: ≥ 12 tháng &lt; 18 tháng; Đối với phần thiết bị, thời gian bảo hành không ngắn hơn thời gian bảo hành của nhà sản xuất</t>
  </si>
  <si>
    <t>Có đề xuất thời gian Bảo hành toàn bộ: &lt; 12 tháng hoặc Đối với phần thiết bị, thời gian bảo hành ngắn hơn thời gian bảo hành của nhà sản xuất</t>
  </si>
  <si>
    <t>6.2</t>
  </si>
  <si>
    <t>Kết quả thực hiện hợp đồng trước đó</t>
  </si>
  <si>
    <t>7.1</t>
  </si>
  <si>
    <t>7.2</t>
  </si>
  <si>
    <t>TỔNG CỘNG</t>
  </si>
  <si>
    <t>Đánh giá (3)</t>
  </si>
  <si>
    <t>Ghi chú</t>
  </si>
  <si>
    <r>
      <rPr>
        <b/>
        <sz val="13"/>
        <color indexed="8"/>
        <rFont val="Times New Roman"/>
        <family val="1"/>
      </rPr>
      <t>Điểm</t>
    </r>
  </si>
  <si>
    <r>
      <rPr>
        <b/>
        <sz val="13"/>
        <color indexed="8"/>
        <rFont val="Times New Roman"/>
        <family val="1"/>
      </rPr>
      <t>Nhận xét của chuyên gia</t>
    </r>
  </si>
  <si>
    <r>
      <t xml:space="preserve">Tổ chức mặt bằng công trường (Bao gồm thuyết minh và bản vẽ Mặt bằng bố trí: Công trường, thiết bị thi công, kho bãi tập kết vật liệu, vật tư và thiết bị của dự án, đường tạm thi công; Bố trí rào chắn, biển báo; Giải pháp cấp điện, cấp nước, thoát nước, giao thông, liên lạc trong quá trình thi công hợp lý, phù hợp với biện pháp thi công, </t>
    </r>
    <r>
      <rPr>
        <b/>
        <i/>
        <sz val="13"/>
        <color rgb="FFFF0000"/>
        <rFont val="Times New Roman"/>
        <family val="1"/>
      </rPr>
      <t>mặt bằng hiện trạng thực tế của dự án,</t>
    </r>
    <r>
      <rPr>
        <b/>
        <i/>
        <sz val="13"/>
        <color rgb="FF000000"/>
        <rFont val="Times New Roman"/>
        <family val="1"/>
      </rPr>
      <t xml:space="preserve"> tiến độ thi công)</t>
    </r>
  </si>
  <si>
    <t>Có bố trí đầy đủ và hợp lý.</t>
  </si>
  <si>
    <t>Có, nhưng còn một vài điểm chưa hợp lý hoặc chưa đầy đủ</t>
  </si>
  <si>
    <t>Giải pháp kỹ thuật thi công cho các công tác chính:</t>
  </si>
  <si>
    <t>Đề xuất giải pháp kỹ thuật đầy đủ, hợp lý, phù hợp với tiến độ thi công và hiện trạng công trình.</t>
  </si>
  <si>
    <t>Không đề xuất đầy đủ hoặc có đề xuất giải pháp kỹ thuật nhưng không hợp lý, không phù hợp với điều kiện biện pháp thi công, tiến độ thi công và hiện trạng công trình.</t>
  </si>
  <si>
    <t>Hệ thống tổ chức:</t>
  </si>
  <si>
    <t>Có sơ đồ hệ thống tổ chức của Nhà thầu tại công trường; Thuyết minh sơ đồ hệ thống tổ chức công trường đầy đủ, hợp lý.</t>
  </si>
  <si>
    <t>Biện pháp thi công chi tiết: Công tác tổ chức thi công và trình tự thi công: Đề xuất đầy đủ, chi tiết, rõ ràng, hợp lý từng công tác tổ chức thi công và trình tự thi công đối với phần: Có thuyết minh kèm theo bản vẽ biện pháp thi công đầy đủ đối với từng công tác hợp lý và phù hợp với tiến độ thi công, thiết kế được duyệt, trình tự thi công, yêu cầu kỹ thuật và hiện trạng công trình xây dựng.</t>
  </si>
  <si>
    <t>(1) Thi công hạng mục nền, mặt đường;</t>
  </si>
  <si>
    <t xml:space="preserve"> (2) Thi công hạng mục an toàn giao thông; (3) Thi công hạng mục vỉa hè, bó vỉa, rãnh tam giác; (4) Thi công hạng mục rãnh thoát nước; (5) Thi công hệ thống điện chiếu sáng; (6) Thi công hạng mục cây xanh.</t>
  </si>
  <si>
    <t>Không có thuyết minh hoặc không có bản vẽ biện pháp thi công hoặc có nhưng không đầy đủ đối với từng công tác hoặc có đầy đủ nhưng không hợp lý, không phù hợp với tiến độ thi công, thiết kế được duyệt, trình tự thi công, yêu cầu kỹ thuật và hiện trạng công trình xây dựng.</t>
  </si>
  <si>
    <t>Thời gian thi công:</t>
  </si>
  <si>
    <t>Rút ngắn thời gian thi công công trình so với yêu cầu của HSMT ≥ 14 ngày.</t>
  </si>
  <si>
    <t>Rút ngắn thời gian thi công công trình so với yêu cầu của HSMT ≥ 07 ngày.</t>
  </si>
  <si>
    <t>Thời gian thi công bằng với yêu cầu của HSMT.</t>
  </si>
  <si>
    <t>Biểu đồ tiến độ, huy động nhân sự, thiết bị thi công (Có biểu tiến độ thi công hợp lý, khả thi; tiến độ thi công chi tiết; biểu đồ huy động thiết bị, nhân sự phù hợp với tiến độ thi công tổng thể)</t>
  </si>
  <si>
    <t>Có, nhưng chưa đầy đủ hoặc một vài điểm chưa hợp lý</t>
  </si>
  <si>
    <t>3.3</t>
  </si>
  <si>
    <t xml:space="preserve">Biện pháp bảo đảm chất lượng </t>
  </si>
  <si>
    <t>Sơ đồ và thuyết minh sơ đồ tổ chức bộ máy quản lý chất lượng của nhà thầu</t>
  </si>
  <si>
    <t>Biện pháp bảo đảm chất lượng nguyên liệu đầu vào để phục vụ công tác thi công</t>
  </si>
  <si>
    <t>Biện pháp bảo đảm chất lượng trong từng hạng mục thi công (Có biện pháp đảm bảo chất lượng phù hợp với đề xuất về biện pháp tổ chức thi công cho các công tác quy định tại mục 1.3. Biện pháp thi công chi tiết)</t>
  </si>
  <si>
    <t>Có đầy đủ, hợp lý và phù hợp với đề xuất về biện pháp tổ chức thi công.</t>
  </si>
  <si>
    <t>Có nhưng chưa đầy đủ hoặc một vài điểm chưa hợp lý hoặc không phù hợp với đề xuất về biện pháp tổ chức thi công.</t>
  </si>
  <si>
    <t>Biện pháp bảo quản vật liệu, thiết bị, công trình khi mưa bão, ngập lụt:</t>
  </si>
  <si>
    <t>3.5</t>
  </si>
  <si>
    <t>Biện pháp đảm bảo chất lượng thi công công trình trong khi mất điện:</t>
  </si>
  <si>
    <t>Vệ sinh môi trường, phòng cháy, chữa cháy, an toàn lao động</t>
  </si>
  <si>
    <r>
      <t xml:space="preserve">Các biện pháp giảm thiểu, bảo vệ môi trường </t>
    </r>
    <r>
      <rPr>
        <b/>
        <i/>
        <sz val="13"/>
        <color rgb="FF000000"/>
        <rFont val="Times New Roman"/>
        <family val="1"/>
      </rPr>
      <t>(Tiếng ồn; Bụi và khói; Rung; Nước thải; Chất thải):</t>
    </r>
  </si>
  <si>
    <r>
      <t xml:space="preserve">Phòng cháy, chữa cháy </t>
    </r>
    <r>
      <rPr>
        <i/>
        <sz val="13"/>
        <color rgb="FF000000"/>
        <rFont val="Times New Roman"/>
        <family val="1"/>
      </rPr>
      <t>(Quy định, quy phạm tiêu chuẩn; Các giải pháp, biện pháp, trang bị phương tiện phòng chống cháy, nổ; Tổ chức bộ máy quản lý hệ thống phòng chống cháy nổ):</t>
    </r>
  </si>
  <si>
    <r>
      <t xml:space="preserve">An toàn lao động </t>
    </r>
    <r>
      <rPr>
        <i/>
        <sz val="13"/>
        <color rgb="FF000000"/>
        <rFont val="Times New Roman"/>
        <family val="1"/>
      </rPr>
      <t>(Tổ chức đào tạo, thực hiện và kiểm tra an toàn lao động; Biện pháp bảo đảm an toàn lao động cho từng công đoạn thi công; An toàn giao thông ra vào công trường; Bảo đảm an ninh công trường, quản lý nhân sự, thiết bị; Quản lý an toàn cho công trình và cư dân xung quanh công trường):</t>
    </r>
  </si>
  <si>
    <t>Thời gian bảo hành công trình và thiết bị</t>
  </si>
  <si>
    <t>Bảo hành toàn bộ: ≥ 18 tháng; Đối với phần thiết bị, thời gian bảo hành không ngắn hơn thời gian bảo hành của nhà sản xuất</t>
  </si>
  <si>
    <t>Bảo hành toàn bộ: ≥ 12 tháng &lt; 18 tháng; Đối với phần thiết bị, thời gian bảo hành không ngắn hơn thời gian bảo hành của nhà sản xuất</t>
  </si>
  <si>
    <t>Bảo hành toàn bộ: &lt; 12 tháng; Đối với phần thiết bị, thời gian bảo hành ngắn hơn thời gian bảo hành của nhà sản xuất.</t>
  </si>
  <si>
    <t>Bảo trì (Có đề xuất thực hiện quy trình bảo trì công trình rõ ràng, đầy đủ)</t>
  </si>
  <si>
    <t>Có quy trình bảo trì đầy đủ, phù hợp</t>
  </si>
  <si>
    <t>Có quy trình bảo trì nhưng không đầy đủ</t>
  </si>
  <si>
    <t>Không có quy trình bảo trì.</t>
  </si>
  <si>
    <t xml:space="preserve">Uy tín của nhà thầu </t>
  </si>
  <si>
    <r>
      <t xml:space="preserve">Lịch sử tham dự thầu </t>
    </r>
    <r>
      <rPr>
        <i/>
        <sz val="13"/>
        <color rgb="FF000000"/>
        <rFont val="Times New Roman"/>
        <family val="1"/>
      </rPr>
      <t>(Tài liệu chứng minh: Cam kết của nhà thầu)</t>
    </r>
  </si>
  <si>
    <t>Không có gói thầu nhà thầu không thương thảo hợp đồng, có quyết định trúng thầu nhưng không tiến hành hoàn thiện, ký kết hợp đồng.</t>
  </si>
  <si>
    <t>Có gói thầu nhà thầu không thương thảo hợp đồng hoặc có quyết định trúng thầu nhưng không tiến hành hoàn thiện, ký kết hợp đồng.</t>
  </si>
  <si>
    <r>
      <t xml:space="preserve">Lịch sử thực hiện hợp đồng </t>
    </r>
    <r>
      <rPr>
        <i/>
        <sz val="13"/>
        <color rgb="FF000000"/>
        <rFont val="Times New Roman"/>
        <family val="1"/>
      </rPr>
      <t>(Tài liệu chứng minh: Cam kết của nhà thầu; Hợp đồng; Biên bản nghiệm thu, bàn giao công trình đưa vào sử dụng hoặc Xác nhận của Chủ đầu tư)</t>
    </r>
  </si>
  <si>
    <t>Có Hợp đồng vượt tiến độ hoặc Hợp đồng đạt giải thưởng về chất lượng công trình xây dựng.</t>
  </si>
  <si>
    <t>Có hợp đồng đảm bảo chất lượng công trình xây dựng và tiến độ hợp đồng.</t>
  </si>
  <si>
    <t>Có Hợp đồng chậm tiến độ hoặc không đảm bảo chất lượng công trình.</t>
  </si>
  <si>
    <t>Công tác chuẩn bị khởi công</t>
  </si>
  <si>
    <t>Có thuyết minh đầy đủ, hợp lý và phù hợp với tiến độ thi công, thiết kế được duyệt, trình tự thi công và yêu cầu kỹ thuật</t>
  </si>
  <si>
    <t>Có thuyết minh nhưng chưa đầy đủ hoặc chưa hợp lý hoặc chưa phù hợp với tiến độ thi công, thiết kế được duyệt, trình tự thi công, yêu cầu kỹ thuật</t>
  </si>
  <si>
    <t>Không có thuyết minh</t>
  </si>
  <si>
    <t>Có thuyết minh kèm theo bản vẽ biện pháp thi công  nhưng chưa đầy đủ hoặc chưa hợp lý hoặc chưa phù hợp với tiến độ thi công, thiết kế được duyệt, trình tự thi công, yêu cầu kỹ thuật</t>
  </si>
  <si>
    <t xml:space="preserve"> Điểm tối đa </t>
  </si>
  <si>
    <t>Điểm tối thiểu</t>
  </si>
  <si>
    <t>Uy tín của nhà thầu trong việc tham dự thầu quy định tại Khoản 1, Điều 20, Nghị định 214/2025/NĐ-CP ngày 04/8/2025 (Tài liệu chứng minh: Cam kết của nhà thầu)</t>
  </si>
  <si>
    <t>Có đề xuất thời gian thi công công trình rút ngắn so với yêu cầu của HSMT ≥ 10 ngày</t>
  </si>
  <si>
    <t>Bảo hành</t>
  </si>
  <si>
    <t>Không có hành vi vi phạm. Trường hợp nhà thầu vi phạm trong thời hạn 02 năm kể từ lần cuối cùng vi phạm, nhà thầu thực hiện biện pháp đảm bảo dự thầu với giá trị gấp 03 lần giá trị theo yêu cầu E-HSMT</t>
  </si>
  <si>
    <t>Có trên một trong các hành vi vi phạm. Trường hợp nhà thầu vi phạm trong thời hạn 02 năm kể từ lần cuối cùng vi phạm, nhà thầu không thực hiện biện pháp đảm bảo dự thầu với giá trị gấp 03 lần giá trị theo yêu cầu E-HSMT</t>
  </si>
  <si>
    <t>Công tác thi công hang mục kết cấu</t>
  </si>
  <si>
    <t>Công tác thi công hạng mục đường dẫn</t>
  </si>
  <si>
    <t>Công tác thi công hạng mục phá dỡ công trình cũ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</si>
</sst>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scheme val="minor"/>
    </font>
    <font>
      <b/>
      <sz val="13"/>
      <name val="Times New Roman"/>
      <family val="1"/>
    </font>
    <font>
      <i/>
      <sz val="13"/>
      <color theme="1"/>
      <name val="Times New Roman"/>
      <family val="1"/>
    </font>
    <font>
      <b/>
      <sz val="13"/>
      <color theme="1"/>
      <name val="Times New Roman"/>
      <family val="1"/>
    </font>
    <font>
      <sz val="13"/>
      <color theme="1"/>
      <name val="Times New Roman"/>
      <family val="1"/>
    </font>
    <font>
      <b/>
      <sz val="13"/>
      <color rgb="FF000000"/>
      <name val="Times New Roman"/>
      <family val="1"/>
    </font>
    <font>
      <sz val="13"/>
      <color rgb="FF000000"/>
      <name val="Times New Roman"/>
      <family val="1"/>
    </font>
    <font>
      <i/>
      <sz val="13"/>
      <color rgb="FF000000"/>
      <name val="Times New Roman"/>
      <family val="1"/>
    </font>
    <font>
      <b/>
      <i/>
      <sz val="13"/>
      <color rgb="FF000000"/>
      <name val="Times New Roman"/>
      <family val="1"/>
    </font>
    <font>
      <sz val="11"/>
      <color theme="1"/>
      <name val="Times New Roman"/>
      <family val="1"/>
    </font>
    <font>
      <b/>
      <sz val="11"/>
      <color theme="1"/>
      <name val="Times New Roman"/>
      <family val="1"/>
    </font>
    <font>
      <sz val="10"/>
      <name val="Arial"/>
      <family val="2"/>
    </font>
    <font>
      <b/>
      <sz val="13"/>
      <color indexed="8"/>
      <name val="Times New Roman"/>
      <family val="1"/>
    </font>
    <font>
      <b/>
      <i/>
      <sz val="13"/>
      <color theme="1"/>
      <name val="Times New Roman"/>
      <family val="1"/>
    </font>
    <font>
      <sz val="10"/>
      <color theme="1"/>
      <name val="Times New Roman"/>
      <family val="1"/>
    </font>
    <font>
      <b/>
      <i/>
      <sz val="13"/>
      <color rgb="FFFF0000"/>
      <name val="Times New Roman"/>
      <family val="1"/>
    </font>
    <font>
      <b/>
      <i/>
      <sz val="11"/>
      <color theme="1"/>
      <name val="Times New Roman"/>
      <family val="1"/>
    </font>
    <font>
      <sz val="14"/>
      <color theme="1"/>
      <name val="Times New Roman"/>
      <family val="1"/>
    </font>
    <font>
      <i/>
      <sz val="11"/>
      <color theme="1"/>
      <name val="Times New Roman"/>
      <family val="1"/>
    </font>
    <font>
      <b/>
      <sz val="14"/>
      <name val="Times New Roman"/>
      <family val="1"/>
    </font>
    <font>
      <sz val="13"/>
      <name val="Times New Roman"/>
      <family val="1"/>
    </font>
    <font>
      <b/>
      <i/>
      <sz val="13"/>
      <name val="Times New Roman"/>
      <family val="1"/>
    </font>
    <font>
      <i/>
      <sz val="13"/>
      <name val="Times New Roman"/>
      <family val="1"/>
    </font>
    <font>
      <i/>
      <sz val="11"/>
      <color rgb="FF0000FF"/>
      <name val="Times New Roman"/>
      <family val="1"/>
    </font>
    <font>
      <b/>
      <sz val="11"/>
      <color rgb="FF0000FF"/>
      <name val="Times New Roman"/>
      <family val="1"/>
    </font>
    <font>
      <b/>
      <i/>
      <sz val="13"/>
      <color rgb="FF0000FF"/>
      <name val="Times New Roman"/>
      <family val="1"/>
    </font>
    <font>
      <sz val="13"/>
      <color rgb="FF0000FF"/>
      <name val="Times New Roman"/>
      <family val="1"/>
    </font>
    <font>
      <b/>
      <i/>
      <sz val="11"/>
      <color rgb="FF0000FF"/>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1" fillId="0" borderId="0"/>
  </cellStyleXfs>
  <cellXfs count="65">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0" xfId="0" applyFont="1" applyFill="1"/>
    <xf numFmtId="0" fontId="5" fillId="2" borderId="1" xfId="0" applyFont="1" applyFill="1" applyBorder="1" applyAlignment="1">
      <alignment horizontal="justify" vertical="center" wrapText="1"/>
    </xf>
    <xf numFmtId="0" fontId="9" fillId="2" borderId="1" xfId="0" applyFont="1" applyFill="1" applyBorder="1"/>
    <xf numFmtId="0" fontId="8" fillId="2" borderId="1" xfId="0" applyFont="1" applyFill="1" applyBorder="1" applyAlignment="1">
      <alignment horizontal="justify" vertical="center" wrapText="1"/>
    </xf>
    <xf numFmtId="0" fontId="10" fillId="2" borderId="1" xfId="0" applyFont="1" applyFill="1" applyBorder="1"/>
    <xf numFmtId="0" fontId="10" fillId="2" borderId="0" xfId="0" applyFont="1" applyFill="1"/>
    <xf numFmtId="0" fontId="1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2" borderId="0" xfId="0" applyFont="1" applyFill="1" applyAlignment="1">
      <alignment horizontal="center"/>
    </xf>
    <xf numFmtId="0" fontId="7" fillId="2" borderId="1" xfId="0" quotePrefix="1" applyFont="1" applyFill="1" applyBorder="1" applyAlignment="1">
      <alignment horizontal="center" vertical="center" wrapText="1"/>
    </xf>
    <xf numFmtId="0" fontId="16" fillId="2" borderId="1" xfId="0" applyFont="1" applyFill="1" applyBorder="1"/>
    <xf numFmtId="0" fontId="16" fillId="2" borderId="0" xfId="0" applyFont="1" applyFill="1"/>
    <xf numFmtId="0" fontId="6" fillId="2" borderId="1" xfId="0" quotePrefix="1" applyFont="1" applyFill="1" applyBorder="1" applyAlignment="1">
      <alignment horizontal="center" vertical="center" wrapText="1"/>
    </xf>
    <xf numFmtId="0" fontId="17" fillId="0" borderId="0" xfId="0" applyFont="1" applyAlignment="1">
      <alignment vertical="center"/>
    </xf>
    <xf numFmtId="0" fontId="1" fillId="0" borderId="1" xfId="0" applyFont="1" applyBorder="1" applyAlignment="1">
      <alignment horizontal="center" vertical="center" wrapText="1"/>
    </xf>
    <xf numFmtId="0" fontId="9" fillId="0" borderId="0" xfId="0" applyFont="1" applyAlignment="1">
      <alignment vertical="center"/>
    </xf>
    <xf numFmtId="0" fontId="16" fillId="0" borderId="0" xfId="0" applyFont="1" applyAlignment="1">
      <alignment vertical="center"/>
    </xf>
    <xf numFmtId="0" fontId="9" fillId="0" borderId="0" xfId="0" applyFont="1" applyAlignment="1">
      <alignment vertical="center" wrapText="1"/>
    </xf>
    <xf numFmtId="0" fontId="18"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center" wrapText="1"/>
    </xf>
    <xf numFmtId="0" fontId="9" fillId="0" borderId="0" xfId="0" applyFont="1" applyAlignment="1">
      <alignment horizontal="justify" wrapText="1"/>
    </xf>
    <xf numFmtId="0" fontId="4" fillId="0" borderId="0" xfId="0" applyFont="1" applyAlignment="1">
      <alignment horizontal="center" vertical="center" wrapText="1"/>
    </xf>
    <xf numFmtId="0" fontId="9" fillId="0" borderId="0" xfId="0" applyFont="1"/>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3" fillId="2" borderId="0" xfId="0" applyFont="1" applyFill="1" applyAlignment="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justify" vertical="center" wrapText="1"/>
    </xf>
    <xf numFmtId="0" fontId="9" fillId="2" borderId="0" xfId="0" applyFont="1" applyFill="1" applyAlignment="1">
      <alignment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justify" vertical="center" wrapText="1"/>
    </xf>
    <xf numFmtId="0" fontId="16" fillId="0" borderId="0" xfId="0" applyFont="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19" fillId="0" borderId="0" xfId="0" applyFont="1" applyAlignment="1">
      <alignment horizontal="center" vertical="center" wrapText="1"/>
    </xf>
    <xf numFmtId="0" fontId="1"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center"/>
    </xf>
    <xf numFmtId="0" fontId="1" fillId="2"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0000FF"/>
      <color rgb="FF6FD806"/>
      <color rgb="FF00CC99"/>
      <color rgb="FF92F9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1C2A-21ED-4C48-AE08-19554934AA68}">
  <dimension ref="A1"/>
  <sheetViews>
    <sheetView zoomScaleNormal="100" zoomScaleSheetLayoutView="100" workbookViewId="0"/>
  </sheetViews>
  <sheetFormatPr defaultRowHeight="14.25" x14ac:dyDescent="0.2"/>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9545-7B9B-400C-A55D-A611F7ACBCA3}">
  <sheetPr>
    <pageSetUpPr fitToPage="1"/>
  </sheetPr>
  <dimension ref="A1:F103"/>
  <sheetViews>
    <sheetView tabSelected="1" zoomScale="85" zoomScaleNormal="85" zoomScaleSheetLayoutView="100" workbookViewId="0">
      <pane xSplit="5" ySplit="3" topLeftCell="F4" activePane="bottomRight" state="frozen"/>
      <selection pane="topRight" activeCell="H1" sqref="H1"/>
      <selection pane="bottomLeft" activeCell="A4" sqref="A4"/>
      <selection pane="bottomRight" activeCell="C23" sqref="C23"/>
    </sheetView>
  </sheetViews>
  <sheetFormatPr defaultColWidth="9.125" defaultRowHeight="16.5" x14ac:dyDescent="0.25"/>
  <cols>
    <col min="1" max="1" width="8.625" style="32" customWidth="1"/>
    <col min="2" max="2" width="64.125" style="33" customWidth="1"/>
    <col min="3" max="4" width="10.75" style="32" customWidth="1"/>
    <col min="5" max="5" width="14.75" style="34" customWidth="1"/>
    <col min="6" max="6" width="29.75" style="35" customWidth="1"/>
    <col min="7" max="16384" width="9.125" style="35"/>
  </cols>
  <sheetData>
    <row r="1" spans="1:5" s="23" customFormat="1" ht="45.75" customHeight="1" x14ac:dyDescent="0.2">
      <c r="A1" s="59" t="s">
        <v>0</v>
      </c>
      <c r="B1" s="59"/>
      <c r="C1" s="59"/>
      <c r="D1" s="59"/>
      <c r="E1" s="59"/>
    </row>
    <row r="2" spans="1:5" s="25" customFormat="1" x14ac:dyDescent="0.2">
      <c r="A2" s="60" t="s">
        <v>1</v>
      </c>
      <c r="B2" s="60" t="s">
        <v>2</v>
      </c>
      <c r="C2" s="60" t="s">
        <v>3</v>
      </c>
      <c r="D2" s="60"/>
      <c r="E2" s="60"/>
    </row>
    <row r="3" spans="1:5" s="25" customFormat="1" ht="49.5" x14ac:dyDescent="0.2">
      <c r="A3" s="60"/>
      <c r="B3" s="60"/>
      <c r="C3" s="52" t="s">
        <v>161</v>
      </c>
      <c r="D3" s="52" t="s">
        <v>5</v>
      </c>
      <c r="E3" s="52" t="s">
        <v>162</v>
      </c>
    </row>
    <row r="4" spans="1:5" s="25" customFormat="1" ht="33" x14ac:dyDescent="0.2">
      <c r="A4" s="52">
        <v>1</v>
      </c>
      <c r="B4" s="53" t="s">
        <v>7</v>
      </c>
      <c r="C4" s="52">
        <f>C5+C9+C13+C17+C21</f>
        <v>540</v>
      </c>
      <c r="D4" s="52"/>
      <c r="E4" s="52">
        <f>C4*0.7</f>
        <v>378</v>
      </c>
    </row>
    <row r="5" spans="1:5" s="26" customFormat="1" ht="98.25" customHeight="1" x14ac:dyDescent="0.2">
      <c r="A5" s="37" t="s">
        <v>8</v>
      </c>
      <c r="B5" s="38" t="s">
        <v>9</v>
      </c>
      <c r="C5" s="37">
        <v>50</v>
      </c>
      <c r="D5" s="37"/>
      <c r="E5" s="37"/>
    </row>
    <row r="6" spans="1:5" s="27" customFormat="1" x14ac:dyDescent="0.2">
      <c r="A6" s="39" t="s">
        <v>10</v>
      </c>
      <c r="B6" s="40" t="s">
        <v>11</v>
      </c>
      <c r="C6" s="36"/>
      <c r="D6" s="36">
        <f>C5</f>
        <v>50</v>
      </c>
      <c r="E6" s="24"/>
    </row>
    <row r="7" spans="1:5" s="25" customFormat="1" ht="33" x14ac:dyDescent="0.2">
      <c r="A7" s="39" t="s">
        <v>10</v>
      </c>
      <c r="B7" s="40" t="s">
        <v>12</v>
      </c>
      <c r="C7" s="36"/>
      <c r="D7" s="36">
        <f>0.7*D6</f>
        <v>35</v>
      </c>
      <c r="E7" s="24"/>
    </row>
    <row r="8" spans="1:5" s="25" customFormat="1" x14ac:dyDescent="0.2">
      <c r="A8" s="39" t="s">
        <v>10</v>
      </c>
      <c r="B8" s="40" t="s">
        <v>13</v>
      </c>
      <c r="C8" s="36"/>
      <c r="D8" s="36">
        <v>0</v>
      </c>
      <c r="E8" s="24"/>
    </row>
    <row r="9" spans="1:5" s="28" customFormat="1" ht="41.25" customHeight="1" x14ac:dyDescent="0.2">
      <c r="A9" s="37" t="s">
        <v>14</v>
      </c>
      <c r="B9" s="38" t="s">
        <v>15</v>
      </c>
      <c r="C9" s="37">
        <v>80</v>
      </c>
      <c r="D9" s="37"/>
      <c r="E9" s="37">
        <f>C9*70%</f>
        <v>56</v>
      </c>
    </row>
    <row r="10" spans="1:5" s="25" customFormat="1" ht="33" x14ac:dyDescent="0.2">
      <c r="A10" s="36" t="s">
        <v>10</v>
      </c>
      <c r="B10" s="40" t="s">
        <v>16</v>
      </c>
      <c r="C10" s="36"/>
      <c r="D10" s="36">
        <f>C9</f>
        <v>80</v>
      </c>
      <c r="E10" s="36"/>
    </row>
    <row r="11" spans="1:5" s="25" customFormat="1" ht="33" x14ac:dyDescent="0.2">
      <c r="A11" s="39" t="s">
        <v>10</v>
      </c>
      <c r="B11" s="40" t="s">
        <v>17</v>
      </c>
      <c r="C11" s="36"/>
      <c r="D11" s="36">
        <f>D10*0.7</f>
        <v>56</v>
      </c>
      <c r="E11" s="36"/>
    </row>
    <row r="12" spans="1:5" s="25" customFormat="1" x14ac:dyDescent="0.2">
      <c r="A12" s="39" t="s">
        <v>10</v>
      </c>
      <c r="B12" s="40" t="s">
        <v>13</v>
      </c>
      <c r="C12" s="36"/>
      <c r="D12" s="36">
        <v>0</v>
      </c>
      <c r="E12" s="36"/>
    </row>
    <row r="13" spans="1:5" s="28" customFormat="1" ht="59.25" customHeight="1" x14ac:dyDescent="0.2">
      <c r="A13" s="37" t="s">
        <v>18</v>
      </c>
      <c r="B13" s="38" t="s">
        <v>19</v>
      </c>
      <c r="C13" s="37">
        <v>30</v>
      </c>
      <c r="D13" s="37"/>
      <c r="E13" s="37"/>
    </row>
    <row r="14" spans="1:5" s="25" customFormat="1" x14ac:dyDescent="0.2">
      <c r="A14" s="36" t="s">
        <v>10</v>
      </c>
      <c r="B14" s="40" t="s">
        <v>20</v>
      </c>
      <c r="C14" s="36"/>
      <c r="D14" s="36">
        <f>C13</f>
        <v>30</v>
      </c>
      <c r="E14" s="36"/>
    </row>
    <row r="15" spans="1:5" s="25" customFormat="1" x14ac:dyDescent="0.2">
      <c r="A15" s="36" t="s">
        <v>10</v>
      </c>
      <c r="B15" s="40" t="s">
        <v>21</v>
      </c>
      <c r="C15" s="36"/>
      <c r="D15" s="36">
        <f>D14*0.7</f>
        <v>21</v>
      </c>
      <c r="E15" s="24"/>
    </row>
    <row r="16" spans="1:5" s="25" customFormat="1" x14ac:dyDescent="0.2">
      <c r="A16" s="36" t="s">
        <v>10</v>
      </c>
      <c r="B16" s="40" t="s">
        <v>13</v>
      </c>
      <c r="C16" s="55"/>
      <c r="D16" s="55">
        <v>0</v>
      </c>
      <c r="E16" s="24"/>
    </row>
    <row r="17" spans="1:5" s="28" customFormat="1" ht="51" customHeight="1" x14ac:dyDescent="0.2">
      <c r="A17" s="37" t="s">
        <v>22</v>
      </c>
      <c r="B17" s="38" t="s">
        <v>23</v>
      </c>
      <c r="C17" s="37">
        <v>100</v>
      </c>
      <c r="D17" s="37"/>
      <c r="E17" s="37">
        <f>C17*0.7</f>
        <v>70</v>
      </c>
    </row>
    <row r="18" spans="1:5" s="25" customFormat="1" ht="159.75" customHeight="1" x14ac:dyDescent="0.2">
      <c r="A18" s="36" t="s">
        <v>10</v>
      </c>
      <c r="B18" s="40" t="s">
        <v>24</v>
      </c>
      <c r="C18" s="36"/>
      <c r="D18" s="36">
        <f>C17</f>
        <v>100</v>
      </c>
      <c r="E18" s="24"/>
    </row>
    <row r="19" spans="1:5" s="25" customFormat="1" ht="171.75" customHeight="1" x14ac:dyDescent="0.2">
      <c r="A19" s="36" t="s">
        <v>10</v>
      </c>
      <c r="B19" s="40" t="s">
        <v>25</v>
      </c>
      <c r="C19" s="36"/>
      <c r="D19" s="36">
        <f>0.7*D18</f>
        <v>70</v>
      </c>
      <c r="E19" s="24"/>
    </row>
    <row r="20" spans="1:5" s="25" customFormat="1" ht="129" customHeight="1" x14ac:dyDescent="0.2">
      <c r="A20" s="36" t="s">
        <v>10</v>
      </c>
      <c r="B20" s="40" t="s">
        <v>26</v>
      </c>
      <c r="C20" s="36"/>
      <c r="D20" s="36">
        <v>0</v>
      </c>
      <c r="E20" s="24"/>
    </row>
    <row r="21" spans="1:5" s="25" customFormat="1" ht="59.25" customHeight="1" x14ac:dyDescent="0.2">
      <c r="A21" s="37" t="s">
        <v>27</v>
      </c>
      <c r="B21" s="38" t="s">
        <v>28</v>
      </c>
      <c r="C21" s="24">
        <f>+C22+C26+C30+C34</f>
        <v>280</v>
      </c>
      <c r="D21" s="24"/>
      <c r="E21" s="24">
        <f>C21*0.7</f>
        <v>196</v>
      </c>
    </row>
    <row r="22" spans="1:5" s="42" customFormat="1" ht="18.600000000000001" customHeight="1" x14ac:dyDescent="0.2">
      <c r="A22" s="46" t="s">
        <v>29</v>
      </c>
      <c r="B22" s="47" t="s">
        <v>156</v>
      </c>
      <c r="C22" s="46">
        <v>40</v>
      </c>
      <c r="D22" s="46"/>
      <c r="E22" s="46"/>
    </row>
    <row r="23" spans="1:5" s="45" customFormat="1" ht="33" x14ac:dyDescent="0.2">
      <c r="A23" s="43" t="s">
        <v>10</v>
      </c>
      <c r="B23" s="44" t="s">
        <v>157</v>
      </c>
      <c r="C23" s="43"/>
      <c r="D23" s="43">
        <f>C22</f>
        <v>40</v>
      </c>
      <c r="E23" s="41"/>
    </row>
    <row r="24" spans="1:5" s="45" customFormat="1" ht="55.15" customHeight="1" x14ac:dyDescent="0.2">
      <c r="A24" s="43" t="s">
        <v>10</v>
      </c>
      <c r="B24" s="44" t="s">
        <v>158</v>
      </c>
      <c r="C24" s="43"/>
      <c r="D24" s="43">
        <f>D23*0.7</f>
        <v>28</v>
      </c>
      <c r="E24" s="41"/>
    </row>
    <row r="25" spans="1:5" s="45" customFormat="1" x14ac:dyDescent="0.2">
      <c r="A25" s="43" t="s">
        <v>10</v>
      </c>
      <c r="B25" s="44" t="s">
        <v>159</v>
      </c>
      <c r="C25" s="43"/>
      <c r="D25" s="43">
        <v>0</v>
      </c>
      <c r="E25" s="41"/>
    </row>
    <row r="26" spans="1:5" s="42" customFormat="1" ht="17.25" x14ac:dyDescent="0.2">
      <c r="A26" s="46" t="s">
        <v>32</v>
      </c>
      <c r="B26" s="47" t="s">
        <v>168</v>
      </c>
      <c r="C26" s="46">
        <v>80</v>
      </c>
      <c r="D26" s="46"/>
      <c r="E26" s="46"/>
    </row>
    <row r="27" spans="1:5" s="45" customFormat="1" ht="49.5" x14ac:dyDescent="0.2">
      <c r="A27" s="43" t="s">
        <v>10</v>
      </c>
      <c r="B27" s="44" t="s">
        <v>30</v>
      </c>
      <c r="C27" s="43"/>
      <c r="D27" s="43">
        <f>C26</f>
        <v>80</v>
      </c>
      <c r="E27" s="41"/>
    </row>
    <row r="28" spans="1:5" s="45" customFormat="1" ht="49.5" x14ac:dyDescent="0.2">
      <c r="A28" s="43" t="s">
        <v>10</v>
      </c>
      <c r="B28" s="44" t="s">
        <v>160</v>
      </c>
      <c r="C28" s="43"/>
      <c r="D28" s="43">
        <f>D27*0.7</f>
        <v>56</v>
      </c>
      <c r="E28" s="41"/>
    </row>
    <row r="29" spans="1:5" s="45" customFormat="1" x14ac:dyDescent="0.2">
      <c r="A29" s="43" t="s">
        <v>10</v>
      </c>
      <c r="B29" s="44" t="s">
        <v>31</v>
      </c>
      <c r="C29" s="43"/>
      <c r="D29" s="43">
        <v>0</v>
      </c>
      <c r="E29" s="41"/>
    </row>
    <row r="30" spans="1:5" s="42" customFormat="1" ht="17.25" x14ac:dyDescent="0.2">
      <c r="A30" s="46" t="s">
        <v>33</v>
      </c>
      <c r="B30" s="47" t="s">
        <v>170</v>
      </c>
      <c r="C30" s="46">
        <v>80</v>
      </c>
      <c r="D30" s="46"/>
      <c r="E30" s="46"/>
    </row>
    <row r="31" spans="1:5" s="45" customFormat="1" ht="49.5" x14ac:dyDescent="0.2">
      <c r="A31" s="43" t="s">
        <v>10</v>
      </c>
      <c r="B31" s="44" t="s">
        <v>30</v>
      </c>
      <c r="C31" s="43"/>
      <c r="D31" s="43">
        <f>C30</f>
        <v>80</v>
      </c>
      <c r="E31" s="41"/>
    </row>
    <row r="32" spans="1:5" s="45" customFormat="1" ht="49.5" x14ac:dyDescent="0.2">
      <c r="A32" s="43" t="s">
        <v>10</v>
      </c>
      <c r="B32" s="44" t="s">
        <v>160</v>
      </c>
      <c r="C32" s="43"/>
      <c r="D32" s="43">
        <f>D31*0.7</f>
        <v>56</v>
      </c>
      <c r="E32" s="41"/>
    </row>
    <row r="33" spans="1:5" s="45" customFormat="1" x14ac:dyDescent="0.2">
      <c r="A33" s="43" t="s">
        <v>10</v>
      </c>
      <c r="B33" s="44" t="s">
        <v>31</v>
      </c>
      <c r="C33" s="43"/>
      <c r="D33" s="43">
        <v>0</v>
      </c>
      <c r="E33" s="41"/>
    </row>
    <row r="34" spans="1:5" s="42" customFormat="1" ht="17.25" x14ac:dyDescent="0.2">
      <c r="A34" s="46" t="s">
        <v>34</v>
      </c>
      <c r="B34" s="47" t="s">
        <v>169</v>
      </c>
      <c r="C34" s="46">
        <v>80</v>
      </c>
      <c r="D34" s="46"/>
      <c r="E34" s="46"/>
    </row>
    <row r="35" spans="1:5" s="45" customFormat="1" ht="49.5" x14ac:dyDescent="0.2">
      <c r="A35" s="43" t="s">
        <v>10</v>
      </c>
      <c r="B35" s="44" t="s">
        <v>30</v>
      </c>
      <c r="C35" s="43"/>
      <c r="D35" s="43">
        <f>C34</f>
        <v>80</v>
      </c>
      <c r="E35" s="41"/>
    </row>
    <row r="36" spans="1:5" s="45" customFormat="1" ht="49.5" x14ac:dyDescent="0.2">
      <c r="A36" s="43" t="s">
        <v>10</v>
      </c>
      <c r="B36" s="44" t="s">
        <v>160</v>
      </c>
      <c r="C36" s="43"/>
      <c r="D36" s="43">
        <f>D35*0.7</f>
        <v>56</v>
      </c>
      <c r="E36" s="41"/>
    </row>
    <row r="37" spans="1:5" s="45" customFormat="1" ht="37.5" customHeight="1" x14ac:dyDescent="0.2">
      <c r="A37" s="43" t="s">
        <v>10</v>
      </c>
      <c r="B37" s="44" t="s">
        <v>31</v>
      </c>
      <c r="C37" s="43"/>
      <c r="D37" s="43">
        <v>0</v>
      </c>
      <c r="E37" s="41"/>
    </row>
    <row r="38" spans="1:5" s="29" customFormat="1" x14ac:dyDescent="0.2">
      <c r="A38" s="52">
        <v>2</v>
      </c>
      <c r="B38" s="53" t="s">
        <v>35</v>
      </c>
      <c r="C38" s="52">
        <f>C39+C43+C47</f>
        <v>140</v>
      </c>
      <c r="D38" s="52">
        <f>D39+D43+D47</f>
        <v>0</v>
      </c>
      <c r="E38" s="52">
        <f>C38*0.7</f>
        <v>98</v>
      </c>
    </row>
    <row r="39" spans="1:5" s="26" customFormat="1" ht="17.25" x14ac:dyDescent="0.2">
      <c r="A39" s="37" t="s">
        <v>36</v>
      </c>
      <c r="B39" s="38" t="s">
        <v>37</v>
      </c>
      <c r="C39" s="37">
        <v>20</v>
      </c>
      <c r="D39" s="37"/>
      <c r="E39" s="37"/>
    </row>
    <row r="40" spans="1:5" s="25" customFormat="1" ht="33" x14ac:dyDescent="0.2">
      <c r="A40" s="36" t="s">
        <v>10</v>
      </c>
      <c r="B40" s="40" t="s">
        <v>164</v>
      </c>
      <c r="C40" s="36"/>
      <c r="D40" s="36">
        <f>C39</f>
        <v>20</v>
      </c>
      <c r="E40" s="24"/>
    </row>
    <row r="41" spans="1:5" s="25" customFormat="1" ht="33" x14ac:dyDescent="0.2">
      <c r="A41" s="36" t="s">
        <v>10</v>
      </c>
      <c r="B41" s="40" t="s">
        <v>38</v>
      </c>
      <c r="C41" s="36"/>
      <c r="D41" s="36">
        <f>D40*0.7</f>
        <v>14</v>
      </c>
      <c r="E41" s="24"/>
    </row>
    <row r="42" spans="1:5" s="25" customFormat="1" ht="33" x14ac:dyDescent="0.2">
      <c r="A42" s="36" t="s">
        <v>10</v>
      </c>
      <c r="B42" s="40" t="s">
        <v>39</v>
      </c>
      <c r="C42" s="36"/>
      <c r="D42" s="36">
        <v>0</v>
      </c>
      <c r="E42" s="36"/>
    </row>
    <row r="43" spans="1:5" s="28" customFormat="1" ht="34.5" x14ac:dyDescent="0.2">
      <c r="A43" s="37" t="s">
        <v>40</v>
      </c>
      <c r="B43" s="38" t="s">
        <v>41</v>
      </c>
      <c r="C43" s="37">
        <v>80</v>
      </c>
      <c r="D43" s="37"/>
      <c r="E43" s="37"/>
    </row>
    <row r="44" spans="1:5" s="25" customFormat="1" ht="33" x14ac:dyDescent="0.2">
      <c r="A44" s="36" t="s">
        <v>10</v>
      </c>
      <c r="B44" s="40" t="s">
        <v>42</v>
      </c>
      <c r="C44" s="36"/>
      <c r="D44" s="36">
        <f>C43</f>
        <v>80</v>
      </c>
      <c r="E44" s="24"/>
    </row>
    <row r="45" spans="1:5" s="25" customFormat="1" ht="66" x14ac:dyDescent="0.2">
      <c r="A45" s="36" t="s">
        <v>10</v>
      </c>
      <c r="B45" s="40" t="s">
        <v>43</v>
      </c>
      <c r="C45" s="36"/>
      <c r="D45" s="36">
        <f>D44*0.7</f>
        <v>56</v>
      </c>
      <c r="E45" s="24"/>
    </row>
    <row r="46" spans="1:5" s="25" customFormat="1" ht="33" x14ac:dyDescent="0.2">
      <c r="A46" s="36" t="s">
        <v>10</v>
      </c>
      <c r="B46" s="40" t="s">
        <v>44</v>
      </c>
      <c r="C46" s="36"/>
      <c r="D46" s="36">
        <v>0</v>
      </c>
      <c r="E46" s="24"/>
    </row>
    <row r="47" spans="1:5" s="28" customFormat="1" ht="17.25" x14ac:dyDescent="0.2">
      <c r="A47" s="37" t="s">
        <v>45</v>
      </c>
      <c r="B47" s="38" t="s">
        <v>46</v>
      </c>
      <c r="C47" s="37">
        <v>40</v>
      </c>
      <c r="D47" s="37"/>
      <c r="E47" s="37"/>
    </row>
    <row r="48" spans="1:5" s="25" customFormat="1" ht="33" x14ac:dyDescent="0.2">
      <c r="A48" s="36" t="s">
        <v>10</v>
      </c>
      <c r="B48" s="40" t="s">
        <v>47</v>
      </c>
      <c r="C48" s="36"/>
      <c r="D48" s="36">
        <f>C47</f>
        <v>40</v>
      </c>
      <c r="E48" s="24"/>
    </row>
    <row r="49" spans="1:5" s="25" customFormat="1" ht="33" x14ac:dyDescent="0.2">
      <c r="A49" s="36" t="s">
        <v>10</v>
      </c>
      <c r="B49" s="40" t="s">
        <v>48</v>
      </c>
      <c r="C49" s="36"/>
      <c r="D49" s="36">
        <f>D48*0.7</f>
        <v>28</v>
      </c>
      <c r="E49" s="24"/>
    </row>
    <row r="50" spans="1:5" s="25" customFormat="1" x14ac:dyDescent="0.2">
      <c r="A50" s="36" t="s">
        <v>10</v>
      </c>
      <c r="B50" s="40" t="s">
        <v>13</v>
      </c>
      <c r="C50" s="36"/>
      <c r="D50" s="36">
        <v>0</v>
      </c>
      <c r="E50" s="24"/>
    </row>
    <row r="51" spans="1:5" s="48" customFormat="1" x14ac:dyDescent="0.2">
      <c r="A51" s="52">
        <v>3</v>
      </c>
      <c r="B51" s="53" t="s">
        <v>49</v>
      </c>
      <c r="C51" s="52">
        <f>C52+C56</f>
        <v>50</v>
      </c>
      <c r="D51" s="52"/>
      <c r="E51" s="52">
        <f>C51*0.7</f>
        <v>35</v>
      </c>
    </row>
    <row r="52" spans="1:5" s="49" customFormat="1" ht="17.25" x14ac:dyDescent="0.2">
      <c r="A52" s="37" t="s">
        <v>50</v>
      </c>
      <c r="B52" s="38" t="s">
        <v>51</v>
      </c>
      <c r="C52" s="37">
        <v>30</v>
      </c>
      <c r="D52" s="37"/>
      <c r="E52" s="37"/>
    </row>
    <row r="53" spans="1:5" s="50" customFormat="1" x14ac:dyDescent="0.2">
      <c r="A53" s="56" t="s">
        <v>10</v>
      </c>
      <c r="B53" s="40" t="s">
        <v>52</v>
      </c>
      <c r="C53" s="57"/>
      <c r="D53" s="57">
        <f>C52</f>
        <v>30</v>
      </c>
      <c r="E53" s="57"/>
    </row>
    <row r="54" spans="1:5" s="50" customFormat="1" ht="33" x14ac:dyDescent="0.2">
      <c r="A54" s="36" t="s">
        <v>10</v>
      </c>
      <c r="B54" s="40" t="s">
        <v>53</v>
      </c>
      <c r="C54" s="36"/>
      <c r="D54" s="36">
        <f>D53*0.7</f>
        <v>21</v>
      </c>
      <c r="E54" s="36"/>
    </row>
    <row r="55" spans="1:5" s="50" customFormat="1" x14ac:dyDescent="0.2">
      <c r="A55" s="36" t="s">
        <v>10</v>
      </c>
      <c r="B55" s="40" t="s">
        <v>13</v>
      </c>
      <c r="C55" s="36"/>
      <c r="D55" s="36">
        <v>0</v>
      </c>
      <c r="E55" s="36"/>
    </row>
    <row r="56" spans="1:5" s="51" customFormat="1" ht="17.25" x14ac:dyDescent="0.2">
      <c r="A56" s="37" t="s">
        <v>54</v>
      </c>
      <c r="B56" s="38" t="s">
        <v>55</v>
      </c>
      <c r="C56" s="37">
        <v>20</v>
      </c>
      <c r="D56" s="37"/>
      <c r="E56" s="37"/>
    </row>
    <row r="57" spans="1:5" s="30" customFormat="1" x14ac:dyDescent="0.2">
      <c r="A57" s="36" t="s">
        <v>10</v>
      </c>
      <c r="B57" s="40" t="s">
        <v>56</v>
      </c>
      <c r="C57" s="36"/>
      <c r="D57" s="36">
        <f>C56</f>
        <v>20</v>
      </c>
      <c r="E57" s="36"/>
    </row>
    <row r="58" spans="1:5" s="30" customFormat="1" ht="33" x14ac:dyDescent="0.2">
      <c r="A58" s="36" t="s">
        <v>10</v>
      </c>
      <c r="B58" s="40" t="s">
        <v>57</v>
      </c>
      <c r="C58" s="36"/>
      <c r="D58" s="36">
        <f>D57*0.7</f>
        <v>14</v>
      </c>
      <c r="E58" s="36"/>
    </row>
    <row r="59" spans="1:5" s="30" customFormat="1" x14ac:dyDescent="0.2">
      <c r="A59" s="36" t="s">
        <v>10</v>
      </c>
      <c r="B59" s="40" t="s">
        <v>13</v>
      </c>
      <c r="C59" s="36"/>
      <c r="D59" s="36">
        <v>0</v>
      </c>
      <c r="E59" s="36"/>
    </row>
    <row r="60" spans="1:5" s="29" customFormat="1" x14ac:dyDescent="0.2">
      <c r="A60" s="52">
        <v>4</v>
      </c>
      <c r="B60" s="53" t="s">
        <v>58</v>
      </c>
      <c r="C60" s="52">
        <f>C61+C65+C69+C73+C77</f>
        <v>100</v>
      </c>
      <c r="D60" s="52"/>
      <c r="E60" s="52">
        <f>C60*0.7</f>
        <v>70</v>
      </c>
    </row>
    <row r="61" spans="1:5" s="26" customFormat="1" ht="34.5" x14ac:dyDescent="0.2">
      <c r="A61" s="37" t="s">
        <v>59</v>
      </c>
      <c r="B61" s="38" t="s">
        <v>60</v>
      </c>
      <c r="C61" s="37">
        <v>20</v>
      </c>
      <c r="D61" s="37"/>
      <c r="E61" s="37"/>
    </row>
    <row r="62" spans="1:5" s="25" customFormat="1" x14ac:dyDescent="0.2">
      <c r="A62" s="36" t="s">
        <v>10</v>
      </c>
      <c r="B62" s="40" t="s">
        <v>61</v>
      </c>
      <c r="C62" s="36"/>
      <c r="D62" s="36">
        <f>C61</f>
        <v>20</v>
      </c>
      <c r="E62" s="24"/>
    </row>
    <row r="63" spans="1:5" s="25" customFormat="1" ht="33" x14ac:dyDescent="0.2">
      <c r="A63" s="36" t="s">
        <v>10</v>
      </c>
      <c r="B63" s="40" t="s">
        <v>62</v>
      </c>
      <c r="C63" s="36"/>
      <c r="D63" s="36">
        <f>D62*0.7</f>
        <v>14</v>
      </c>
      <c r="E63" s="24"/>
    </row>
    <row r="64" spans="1:5" s="25" customFormat="1" x14ac:dyDescent="0.2">
      <c r="A64" s="36" t="s">
        <v>10</v>
      </c>
      <c r="B64" s="40" t="s">
        <v>63</v>
      </c>
      <c r="C64" s="36"/>
      <c r="D64" s="36">
        <v>0</v>
      </c>
      <c r="E64" s="36"/>
    </row>
    <row r="65" spans="1:5" s="26" customFormat="1" ht="47.25" customHeight="1" x14ac:dyDescent="0.2">
      <c r="A65" s="37" t="s">
        <v>64</v>
      </c>
      <c r="B65" s="38" t="s">
        <v>65</v>
      </c>
      <c r="C65" s="37">
        <v>30</v>
      </c>
      <c r="D65" s="37"/>
      <c r="E65" s="37"/>
    </row>
    <row r="66" spans="1:5" s="25" customFormat="1" ht="39" customHeight="1" x14ac:dyDescent="0.2">
      <c r="A66" s="36" t="s">
        <v>10</v>
      </c>
      <c r="B66" s="40" t="s">
        <v>66</v>
      </c>
      <c r="C66" s="36"/>
      <c r="D66" s="36">
        <f>C65</f>
        <v>30</v>
      </c>
      <c r="E66" s="24"/>
    </row>
    <row r="67" spans="1:5" s="25" customFormat="1" ht="49.5" x14ac:dyDescent="0.2">
      <c r="A67" s="36" t="s">
        <v>10</v>
      </c>
      <c r="B67" s="40" t="s">
        <v>67</v>
      </c>
      <c r="C67" s="36"/>
      <c r="D67" s="36">
        <f>D66*0.7</f>
        <v>21</v>
      </c>
      <c r="E67" s="24"/>
    </row>
    <row r="68" spans="1:5" s="25" customFormat="1" ht="25.5" customHeight="1" x14ac:dyDescent="0.2">
      <c r="A68" s="36" t="s">
        <v>10</v>
      </c>
      <c r="B68" s="40" t="s">
        <v>13</v>
      </c>
      <c r="C68" s="36"/>
      <c r="D68" s="36">
        <v>0</v>
      </c>
      <c r="E68" s="36"/>
    </row>
    <row r="69" spans="1:5" s="26" customFormat="1" ht="42" customHeight="1" x14ac:dyDescent="0.2">
      <c r="A69" s="37" t="s">
        <v>68</v>
      </c>
      <c r="B69" s="38" t="s">
        <v>69</v>
      </c>
      <c r="C69" s="37">
        <v>20</v>
      </c>
      <c r="D69" s="37"/>
      <c r="E69" s="37"/>
    </row>
    <row r="70" spans="1:5" s="25" customFormat="1" x14ac:dyDescent="0.2">
      <c r="A70" s="36" t="s">
        <v>10</v>
      </c>
      <c r="B70" s="40" t="s">
        <v>70</v>
      </c>
      <c r="C70" s="36"/>
      <c r="D70" s="36">
        <f>C69</f>
        <v>20</v>
      </c>
      <c r="E70" s="24"/>
    </row>
    <row r="71" spans="1:5" s="25" customFormat="1" ht="33" x14ac:dyDescent="0.2">
      <c r="A71" s="36" t="s">
        <v>10</v>
      </c>
      <c r="B71" s="40" t="s">
        <v>71</v>
      </c>
      <c r="C71" s="36"/>
      <c r="D71" s="36">
        <f>D70*0.7</f>
        <v>14</v>
      </c>
      <c r="E71" s="24"/>
    </row>
    <row r="72" spans="1:5" s="25" customFormat="1" x14ac:dyDescent="0.2">
      <c r="A72" s="36" t="s">
        <v>10</v>
      </c>
      <c r="B72" s="40" t="s">
        <v>13</v>
      </c>
      <c r="C72" s="36"/>
      <c r="D72" s="36">
        <v>0</v>
      </c>
      <c r="E72" s="36"/>
    </row>
    <row r="73" spans="1:5" s="28" customFormat="1" ht="17.25" x14ac:dyDescent="0.2">
      <c r="A73" s="37" t="s">
        <v>72</v>
      </c>
      <c r="B73" s="38" t="s">
        <v>73</v>
      </c>
      <c r="C73" s="37">
        <v>20</v>
      </c>
      <c r="D73" s="37"/>
      <c r="E73" s="37"/>
    </row>
    <row r="74" spans="1:5" s="25" customFormat="1" ht="27" customHeight="1" x14ac:dyDescent="0.2">
      <c r="A74" s="36" t="s">
        <v>10</v>
      </c>
      <c r="B74" s="40" t="s">
        <v>74</v>
      </c>
      <c r="C74" s="36"/>
      <c r="D74" s="36">
        <f>C73</f>
        <v>20</v>
      </c>
      <c r="E74" s="36"/>
    </row>
    <row r="75" spans="1:5" s="25" customFormat="1" ht="33" x14ac:dyDescent="0.2">
      <c r="A75" s="36" t="s">
        <v>10</v>
      </c>
      <c r="B75" s="40" t="s">
        <v>75</v>
      </c>
      <c r="C75" s="36"/>
      <c r="D75" s="36">
        <f>D74*0.7</f>
        <v>14</v>
      </c>
      <c r="E75" s="36"/>
    </row>
    <row r="76" spans="1:5" s="25" customFormat="1" x14ac:dyDescent="0.2">
      <c r="A76" s="36" t="s">
        <v>10</v>
      </c>
      <c r="B76" s="40" t="s">
        <v>13</v>
      </c>
      <c r="C76" s="36"/>
      <c r="D76" s="36">
        <v>0</v>
      </c>
      <c r="E76" s="36"/>
    </row>
    <row r="77" spans="1:5" s="28" customFormat="1" ht="34.5" x14ac:dyDescent="0.2">
      <c r="A77" s="37" t="s">
        <v>76</v>
      </c>
      <c r="B77" s="38" t="s">
        <v>77</v>
      </c>
      <c r="C77" s="37">
        <v>10</v>
      </c>
      <c r="D77" s="37"/>
      <c r="E77" s="37"/>
    </row>
    <row r="78" spans="1:5" s="25" customFormat="1" x14ac:dyDescent="0.2">
      <c r="A78" s="36" t="s">
        <v>10</v>
      </c>
      <c r="B78" s="40" t="s">
        <v>78</v>
      </c>
      <c r="C78" s="36"/>
      <c r="D78" s="36">
        <f>C77</f>
        <v>10</v>
      </c>
      <c r="E78" s="36"/>
    </row>
    <row r="79" spans="1:5" s="25" customFormat="1" ht="33" x14ac:dyDescent="0.2">
      <c r="A79" s="36" t="s">
        <v>10</v>
      </c>
      <c r="B79" s="40" t="s">
        <v>79</v>
      </c>
      <c r="C79" s="36"/>
      <c r="D79" s="36">
        <f>D78*0.7</f>
        <v>7</v>
      </c>
      <c r="E79" s="36"/>
    </row>
    <row r="80" spans="1:5" s="25" customFormat="1" x14ac:dyDescent="0.2">
      <c r="A80" s="36" t="s">
        <v>10</v>
      </c>
      <c r="B80" s="40" t="s">
        <v>13</v>
      </c>
      <c r="C80" s="36"/>
      <c r="D80" s="36">
        <v>0</v>
      </c>
      <c r="E80" s="36"/>
    </row>
    <row r="81" spans="1:5" s="25" customFormat="1" ht="33" x14ac:dyDescent="0.2">
      <c r="A81" s="52">
        <v>5</v>
      </c>
      <c r="B81" s="53" t="s">
        <v>80</v>
      </c>
      <c r="C81" s="52">
        <f>C82+C86+C90</f>
        <v>80</v>
      </c>
      <c r="D81" s="52"/>
      <c r="E81" s="52">
        <f>C81*0.7</f>
        <v>56</v>
      </c>
    </row>
    <row r="82" spans="1:5" s="26" customFormat="1" ht="34.5" x14ac:dyDescent="0.2">
      <c r="A82" s="37" t="s">
        <v>81</v>
      </c>
      <c r="B82" s="38" t="s">
        <v>82</v>
      </c>
      <c r="C82" s="37">
        <v>30</v>
      </c>
      <c r="D82" s="37"/>
      <c r="E82" s="37"/>
    </row>
    <row r="83" spans="1:5" s="25" customFormat="1" ht="33" x14ac:dyDescent="0.2">
      <c r="A83" s="36" t="s">
        <v>10</v>
      </c>
      <c r="B83" s="40" t="s">
        <v>83</v>
      </c>
      <c r="C83" s="36"/>
      <c r="D83" s="36">
        <f>C82</f>
        <v>30</v>
      </c>
      <c r="E83" s="36"/>
    </row>
    <row r="84" spans="1:5" s="25" customFormat="1" ht="33" x14ac:dyDescent="0.2">
      <c r="A84" s="36" t="s">
        <v>10</v>
      </c>
      <c r="B84" s="40" t="s">
        <v>84</v>
      </c>
      <c r="C84" s="36"/>
      <c r="D84" s="36">
        <f>D83*0.7</f>
        <v>21</v>
      </c>
      <c r="E84" s="36"/>
    </row>
    <row r="85" spans="1:5" s="25" customFormat="1" x14ac:dyDescent="0.2">
      <c r="A85" s="36" t="s">
        <v>10</v>
      </c>
      <c r="B85" s="40" t="s">
        <v>13</v>
      </c>
      <c r="C85" s="36"/>
      <c r="D85" s="36">
        <v>0</v>
      </c>
      <c r="E85" s="36"/>
    </row>
    <row r="86" spans="1:5" s="26" customFormat="1" ht="103.5" x14ac:dyDescent="0.2">
      <c r="A86" s="37" t="s">
        <v>85</v>
      </c>
      <c r="B86" s="38" t="s">
        <v>86</v>
      </c>
      <c r="C86" s="37">
        <v>30</v>
      </c>
      <c r="D86" s="37"/>
      <c r="E86" s="37"/>
    </row>
    <row r="87" spans="1:5" s="25" customFormat="1" ht="33" x14ac:dyDescent="0.2">
      <c r="A87" s="36" t="s">
        <v>10</v>
      </c>
      <c r="B87" s="40" t="s">
        <v>87</v>
      </c>
      <c r="C87" s="36"/>
      <c r="D87" s="36">
        <f>C86</f>
        <v>30</v>
      </c>
      <c r="E87" s="24"/>
    </row>
    <row r="88" spans="1:5" s="25" customFormat="1" ht="33" x14ac:dyDescent="0.2">
      <c r="A88" s="36" t="s">
        <v>10</v>
      </c>
      <c r="B88" s="40" t="s">
        <v>88</v>
      </c>
      <c r="C88" s="36"/>
      <c r="D88" s="36">
        <f>D87*0.7</f>
        <v>21</v>
      </c>
      <c r="E88" s="24"/>
    </row>
    <row r="89" spans="1:5" s="25" customFormat="1" x14ac:dyDescent="0.2">
      <c r="A89" s="36" t="s">
        <v>10</v>
      </c>
      <c r="B89" s="40" t="s">
        <v>13</v>
      </c>
      <c r="C89" s="36"/>
      <c r="D89" s="36">
        <v>0</v>
      </c>
      <c r="E89" s="36"/>
    </row>
    <row r="90" spans="1:5" s="26" customFormat="1" ht="17.25" x14ac:dyDescent="0.2">
      <c r="A90" s="37" t="s">
        <v>89</v>
      </c>
      <c r="B90" s="38" t="s">
        <v>90</v>
      </c>
      <c r="C90" s="37">
        <v>20</v>
      </c>
      <c r="D90" s="37"/>
      <c r="E90" s="37"/>
    </row>
    <row r="91" spans="1:5" s="25" customFormat="1" ht="33" x14ac:dyDescent="0.2">
      <c r="A91" s="36" t="s">
        <v>10</v>
      </c>
      <c r="B91" s="40" t="s">
        <v>91</v>
      </c>
      <c r="C91" s="36"/>
      <c r="D91" s="36">
        <f>C90</f>
        <v>20</v>
      </c>
      <c r="E91" s="24"/>
    </row>
    <row r="92" spans="1:5" s="25" customFormat="1" ht="33" x14ac:dyDescent="0.2">
      <c r="A92" s="36" t="s">
        <v>10</v>
      </c>
      <c r="B92" s="40" t="s">
        <v>92</v>
      </c>
      <c r="C92" s="36"/>
      <c r="D92" s="36">
        <f>D91*0.7</f>
        <v>14</v>
      </c>
      <c r="E92" s="24"/>
    </row>
    <row r="93" spans="1:5" s="25" customFormat="1" x14ac:dyDescent="0.2">
      <c r="A93" s="36" t="s">
        <v>10</v>
      </c>
      <c r="B93" s="40" t="s">
        <v>13</v>
      </c>
      <c r="C93" s="36"/>
      <c r="D93" s="36">
        <v>0</v>
      </c>
      <c r="E93" s="36"/>
    </row>
    <row r="94" spans="1:5" s="25" customFormat="1" x14ac:dyDescent="0.2">
      <c r="A94" s="52">
        <v>6</v>
      </c>
      <c r="B94" s="53" t="s">
        <v>165</v>
      </c>
      <c r="C94" s="52">
        <f>C95</f>
        <v>50</v>
      </c>
      <c r="D94" s="52"/>
      <c r="E94" s="52">
        <f>C94*0.7</f>
        <v>35</v>
      </c>
    </row>
    <row r="95" spans="1:5" s="26" customFormat="1" ht="17.25" x14ac:dyDescent="0.2">
      <c r="A95" s="37" t="s">
        <v>94</v>
      </c>
      <c r="B95" s="38" t="s">
        <v>95</v>
      </c>
      <c r="C95" s="37">
        <v>50</v>
      </c>
      <c r="D95" s="37"/>
      <c r="E95" s="37"/>
    </row>
    <row r="96" spans="1:5" s="25" customFormat="1" ht="33" x14ac:dyDescent="0.2">
      <c r="A96" s="36" t="s">
        <v>10</v>
      </c>
      <c r="B96" s="40" t="s">
        <v>96</v>
      </c>
      <c r="C96" s="36"/>
      <c r="D96" s="36">
        <f>C95</f>
        <v>50</v>
      </c>
      <c r="E96" s="24"/>
    </row>
    <row r="97" spans="1:6" s="25" customFormat="1" ht="49.5" x14ac:dyDescent="0.2">
      <c r="A97" s="36" t="s">
        <v>10</v>
      </c>
      <c r="B97" s="40" t="s">
        <v>97</v>
      </c>
      <c r="C97" s="36"/>
      <c r="D97" s="36">
        <f>D96*0.7</f>
        <v>35</v>
      </c>
      <c r="E97" s="24"/>
    </row>
    <row r="98" spans="1:6" s="25" customFormat="1" ht="33" x14ac:dyDescent="0.2">
      <c r="A98" s="36" t="s">
        <v>10</v>
      </c>
      <c r="B98" s="40" t="s">
        <v>98</v>
      </c>
      <c r="C98" s="36"/>
      <c r="D98" s="36">
        <v>0</v>
      </c>
      <c r="E98" s="36"/>
    </row>
    <row r="99" spans="1:6" s="48" customFormat="1" ht="19.5" customHeight="1" x14ac:dyDescent="0.2">
      <c r="A99" s="52">
        <v>7</v>
      </c>
      <c r="B99" s="53" t="s">
        <v>100</v>
      </c>
      <c r="C99" s="52">
        <f>C100</f>
        <v>40</v>
      </c>
      <c r="D99" s="52"/>
      <c r="E99" s="52">
        <f>C99*0.7</f>
        <v>28</v>
      </c>
    </row>
    <row r="100" spans="1:6" s="26" customFormat="1" ht="53.25" customHeight="1" x14ac:dyDescent="0.2">
      <c r="A100" s="37" t="s">
        <v>101</v>
      </c>
      <c r="B100" s="38" t="s">
        <v>163</v>
      </c>
      <c r="C100" s="37">
        <v>40</v>
      </c>
      <c r="D100" s="37"/>
      <c r="E100" s="37"/>
      <c r="F100" s="54"/>
    </row>
    <row r="101" spans="1:6" s="30" customFormat="1" ht="49.5" x14ac:dyDescent="0.2">
      <c r="A101" s="56" t="s">
        <v>10</v>
      </c>
      <c r="B101" s="58" t="s">
        <v>166</v>
      </c>
      <c r="C101" s="57"/>
      <c r="D101" s="57">
        <f>C100</f>
        <v>40</v>
      </c>
      <c r="E101" s="57"/>
    </row>
    <row r="102" spans="1:6" s="30" customFormat="1" ht="66" x14ac:dyDescent="0.2">
      <c r="A102" s="36" t="s">
        <v>10</v>
      </c>
      <c r="B102" s="58" t="s">
        <v>167</v>
      </c>
      <c r="C102" s="36"/>
      <c r="D102" s="36">
        <v>0</v>
      </c>
      <c r="E102" s="36"/>
    </row>
    <row r="103" spans="1:6" s="31" customFormat="1" x14ac:dyDescent="0.2">
      <c r="A103" s="24"/>
      <c r="B103" s="24" t="s">
        <v>103</v>
      </c>
      <c r="C103" s="24">
        <f>+C99+C94+C81+C60+C38+C4+C51</f>
        <v>1000</v>
      </c>
      <c r="D103" s="24"/>
      <c r="E103" s="24">
        <f>C103*0.7</f>
        <v>700</v>
      </c>
    </row>
  </sheetData>
  <mergeCells count="4">
    <mergeCell ref="A1:E1"/>
    <mergeCell ref="A2:A3"/>
    <mergeCell ref="B2:B3"/>
    <mergeCell ref="C2:E2"/>
  </mergeCells>
  <pageMargins left="0.76" right="0.43307086614173229" top="0.35433070866141736" bottom="0.27559055118110237" header="0.23622047244094491" footer="0.19685039370078741"/>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17CB-C3AC-45D1-904A-1B5B4341B330}">
  <dimension ref="A1:G90"/>
  <sheetViews>
    <sheetView view="pageBreakPreview" zoomScale="85" zoomScaleNormal="100" zoomScaleSheetLayoutView="85" workbookViewId="0">
      <pane xSplit="7" ySplit="3" topLeftCell="H4" activePane="bottomRight" state="frozen"/>
      <selection pane="topRight" activeCell="H1" sqref="H1"/>
      <selection pane="bottomLeft" activeCell="A4" sqref="A4"/>
      <selection pane="bottomRight" activeCell="B79" sqref="B79"/>
    </sheetView>
  </sheetViews>
  <sheetFormatPr defaultColWidth="9.125" defaultRowHeight="15" x14ac:dyDescent="0.25"/>
  <cols>
    <col min="1" max="1" width="6.75" style="18" bestFit="1" customWidth="1"/>
    <col min="2" max="2" width="54.75" style="8" customWidth="1"/>
    <col min="3" max="3" width="10.875" style="8" customWidth="1"/>
    <col min="4" max="4" width="14.75" style="8" customWidth="1"/>
    <col min="5" max="5" width="8.75" style="8" customWidth="1"/>
    <col min="6" max="6" width="31.25" style="8" customWidth="1"/>
    <col min="7" max="7" width="41.25" style="8" customWidth="1"/>
    <col min="8" max="8" width="9.125" style="8" customWidth="1"/>
    <col min="9" max="16384" width="9.125" style="8"/>
  </cols>
  <sheetData>
    <row r="1" spans="1:7" ht="33" customHeight="1" x14ac:dyDescent="0.25">
      <c r="A1" s="62" t="s">
        <v>0</v>
      </c>
      <c r="B1" s="63"/>
      <c r="C1" s="63"/>
      <c r="D1" s="63"/>
      <c r="E1" s="63"/>
      <c r="F1" s="63"/>
      <c r="G1" s="63"/>
    </row>
    <row r="2" spans="1:7" ht="16.5" x14ac:dyDescent="0.25">
      <c r="A2" s="61" t="s">
        <v>1</v>
      </c>
      <c r="B2" s="61" t="s">
        <v>2</v>
      </c>
      <c r="C2" s="61" t="s">
        <v>3</v>
      </c>
      <c r="D2" s="61"/>
      <c r="E2" s="64" t="s">
        <v>104</v>
      </c>
      <c r="F2" s="64"/>
      <c r="G2" s="64" t="s">
        <v>105</v>
      </c>
    </row>
    <row r="3" spans="1:7" ht="49.5" x14ac:dyDescent="0.25">
      <c r="A3" s="61"/>
      <c r="B3" s="61"/>
      <c r="C3" s="6" t="s">
        <v>4</v>
      </c>
      <c r="D3" s="6" t="s">
        <v>6</v>
      </c>
      <c r="E3" s="6" t="s">
        <v>106</v>
      </c>
      <c r="F3" s="6" t="s">
        <v>107</v>
      </c>
      <c r="G3" s="64"/>
    </row>
    <row r="4" spans="1:7" ht="54.75" customHeight="1" x14ac:dyDescent="0.25">
      <c r="A4" s="6">
        <v>1</v>
      </c>
      <c r="B4" s="9" t="s">
        <v>7</v>
      </c>
      <c r="C4" s="6">
        <f>C5+C9+C17+C22+C13</f>
        <v>4</v>
      </c>
      <c r="D4" s="6">
        <f>C4*0.7</f>
        <v>2.8</v>
      </c>
      <c r="E4" s="10"/>
      <c r="F4" s="10"/>
      <c r="G4" s="10"/>
    </row>
    <row r="5" spans="1:7" s="21" customFormat="1" ht="170.25" customHeight="1" x14ac:dyDescent="0.25">
      <c r="A5" s="5" t="s">
        <v>8</v>
      </c>
      <c r="B5" s="11" t="s">
        <v>108</v>
      </c>
      <c r="C5" s="5"/>
      <c r="D5" s="5"/>
      <c r="E5" s="20"/>
      <c r="F5" s="20"/>
      <c r="G5" s="20"/>
    </row>
    <row r="6" spans="1:7" ht="17.25" x14ac:dyDescent="0.25">
      <c r="A6" s="19" t="s">
        <v>10</v>
      </c>
      <c r="B6" s="3" t="s">
        <v>109</v>
      </c>
      <c r="C6" s="7"/>
      <c r="D6" s="14"/>
      <c r="E6" s="10"/>
      <c r="F6" s="10"/>
      <c r="G6" s="10"/>
    </row>
    <row r="7" spans="1:7" ht="17.25" x14ac:dyDescent="0.25">
      <c r="A7" s="19" t="s">
        <v>10</v>
      </c>
      <c r="B7" s="3" t="s">
        <v>110</v>
      </c>
      <c r="C7" s="7"/>
      <c r="D7" s="14"/>
      <c r="E7" s="10"/>
      <c r="F7" s="10"/>
      <c r="G7" s="10"/>
    </row>
    <row r="8" spans="1:7" ht="17.25" x14ac:dyDescent="0.25">
      <c r="A8" s="19" t="s">
        <v>10</v>
      </c>
      <c r="B8" s="3" t="s">
        <v>13</v>
      </c>
      <c r="C8" s="7"/>
      <c r="D8" s="14"/>
      <c r="E8" s="10"/>
      <c r="F8" s="10"/>
      <c r="G8" s="10"/>
    </row>
    <row r="9" spans="1:7" s="13" customFormat="1" ht="17.25" x14ac:dyDescent="0.2">
      <c r="A9" s="5" t="s">
        <v>14</v>
      </c>
      <c r="B9" s="11" t="s">
        <v>111</v>
      </c>
      <c r="C9" s="5">
        <f>MAX(C10:C12)</f>
        <v>2</v>
      </c>
      <c r="D9" s="5"/>
      <c r="E9" s="12"/>
      <c r="F9" s="12"/>
      <c r="G9" s="12"/>
    </row>
    <row r="10" spans="1:7" ht="33" x14ac:dyDescent="0.25">
      <c r="A10" s="7"/>
      <c r="B10" s="3" t="s">
        <v>112</v>
      </c>
      <c r="C10" s="4">
        <v>2</v>
      </c>
      <c r="D10" s="14"/>
      <c r="E10" s="10"/>
      <c r="F10" s="10"/>
      <c r="G10" s="10"/>
    </row>
    <row r="11" spans="1:7" ht="17.25" x14ac:dyDescent="0.25">
      <c r="A11" s="7"/>
      <c r="B11" s="3"/>
      <c r="C11" s="7">
        <f>C10*0.7</f>
        <v>1.4</v>
      </c>
      <c r="D11" s="14"/>
      <c r="E11" s="10"/>
      <c r="F11" s="10"/>
      <c r="G11" s="10"/>
    </row>
    <row r="12" spans="1:7" ht="49.5" x14ac:dyDescent="0.25">
      <c r="A12" s="7"/>
      <c r="B12" s="3" t="s">
        <v>113</v>
      </c>
      <c r="C12" s="7">
        <v>0</v>
      </c>
      <c r="D12" s="14"/>
      <c r="E12" s="10"/>
      <c r="F12" s="10"/>
      <c r="G12" s="10"/>
    </row>
    <row r="13" spans="1:7" ht="17.25" x14ac:dyDescent="0.25">
      <c r="A13" s="5" t="s">
        <v>18</v>
      </c>
      <c r="B13" s="11" t="s">
        <v>114</v>
      </c>
      <c r="C13" s="5">
        <f>MAX(C14:C16)</f>
        <v>2</v>
      </c>
      <c r="D13" s="17"/>
      <c r="E13" s="10"/>
      <c r="F13" s="10"/>
      <c r="G13" s="10"/>
    </row>
    <row r="14" spans="1:7" ht="49.5" x14ac:dyDescent="0.25">
      <c r="A14" s="7" t="s">
        <v>10</v>
      </c>
      <c r="B14" s="3" t="s">
        <v>115</v>
      </c>
      <c r="C14" s="7">
        <v>2</v>
      </c>
      <c r="D14" s="6"/>
      <c r="E14" s="10"/>
      <c r="F14" s="10"/>
      <c r="G14" s="10"/>
    </row>
    <row r="15" spans="1:7" ht="16.5" x14ac:dyDescent="0.25">
      <c r="A15" s="7" t="s">
        <v>10</v>
      </c>
      <c r="B15" s="3" t="s">
        <v>110</v>
      </c>
      <c r="C15" s="7">
        <f>C14*0.7</f>
        <v>1.4</v>
      </c>
      <c r="D15" s="6"/>
      <c r="E15" s="10"/>
      <c r="F15" s="10"/>
      <c r="G15" s="10"/>
    </row>
    <row r="16" spans="1:7" ht="16.5" x14ac:dyDescent="0.25">
      <c r="A16" s="7" t="s">
        <v>10</v>
      </c>
      <c r="B16" s="3" t="s">
        <v>13</v>
      </c>
      <c r="C16" s="7">
        <v>0</v>
      </c>
      <c r="D16" s="6"/>
      <c r="E16" s="10"/>
      <c r="F16" s="10"/>
      <c r="G16" s="10"/>
    </row>
    <row r="17" spans="1:7" ht="120.75" x14ac:dyDescent="0.25">
      <c r="A17" s="5" t="s">
        <v>18</v>
      </c>
      <c r="B17" s="11" t="s">
        <v>116</v>
      </c>
      <c r="C17" s="5"/>
      <c r="D17" s="5"/>
      <c r="E17" s="10"/>
      <c r="F17" s="10"/>
      <c r="G17" s="10"/>
    </row>
    <row r="18" spans="1:7" ht="17.25" x14ac:dyDescent="0.25">
      <c r="A18" s="5"/>
      <c r="B18" s="11" t="s">
        <v>117</v>
      </c>
      <c r="C18" s="5"/>
      <c r="D18" s="5"/>
      <c r="E18" s="10"/>
      <c r="F18" s="10"/>
      <c r="G18" s="10" t="s">
        <v>118</v>
      </c>
    </row>
    <row r="19" spans="1:7" ht="16.5" x14ac:dyDescent="0.25">
      <c r="A19" s="22" t="s">
        <v>10</v>
      </c>
      <c r="B19" s="3"/>
      <c r="C19" s="4"/>
      <c r="D19" s="16"/>
      <c r="E19" s="10"/>
      <c r="F19" s="10"/>
      <c r="G19" s="10"/>
    </row>
    <row r="20" spans="1:7" ht="16.5" x14ac:dyDescent="0.25">
      <c r="A20" s="7"/>
      <c r="B20" s="3"/>
      <c r="C20" s="7"/>
      <c r="D20" s="15"/>
      <c r="E20" s="10"/>
      <c r="F20" s="10"/>
      <c r="G20" s="10"/>
    </row>
    <row r="21" spans="1:7" ht="82.5" x14ac:dyDescent="0.25">
      <c r="A21" s="22" t="s">
        <v>10</v>
      </c>
      <c r="B21" s="3" t="s">
        <v>119</v>
      </c>
      <c r="C21" s="7"/>
      <c r="D21" s="7"/>
      <c r="E21" s="10"/>
      <c r="F21" s="10"/>
      <c r="G21" s="10"/>
    </row>
    <row r="22" spans="1:7" ht="17.25" x14ac:dyDescent="0.25">
      <c r="A22" s="5"/>
      <c r="B22" s="11"/>
      <c r="C22" s="5"/>
      <c r="D22" s="17"/>
      <c r="E22" s="10"/>
      <c r="F22" s="10"/>
      <c r="G22" s="10"/>
    </row>
    <row r="23" spans="1:7" ht="17.25" x14ac:dyDescent="0.25">
      <c r="A23" s="7"/>
      <c r="B23" s="3"/>
      <c r="C23" s="7"/>
      <c r="D23" s="14"/>
      <c r="E23" s="10"/>
      <c r="F23" s="10"/>
      <c r="G23" s="10"/>
    </row>
    <row r="24" spans="1:7" ht="17.25" x14ac:dyDescent="0.25">
      <c r="A24" s="7"/>
      <c r="B24" s="3"/>
      <c r="C24" s="7"/>
      <c r="D24" s="14"/>
      <c r="E24" s="10"/>
      <c r="F24" s="10"/>
      <c r="G24" s="10"/>
    </row>
    <row r="25" spans="1:7" ht="17.25" x14ac:dyDescent="0.25">
      <c r="A25" s="7"/>
      <c r="B25" s="3"/>
      <c r="C25" s="7"/>
      <c r="D25" s="14"/>
      <c r="E25" s="10"/>
      <c r="F25" s="10"/>
      <c r="G25" s="10"/>
    </row>
    <row r="26" spans="1:7" ht="16.5" x14ac:dyDescent="0.25">
      <c r="A26" s="6">
        <v>2</v>
      </c>
      <c r="B26" s="9" t="s">
        <v>35</v>
      </c>
      <c r="C26" s="6">
        <f>C27+C31+C35</f>
        <v>12</v>
      </c>
      <c r="D26" s="6">
        <f>C26*0.7</f>
        <v>8.3999999999999986</v>
      </c>
      <c r="E26" s="10"/>
      <c r="F26" s="10"/>
      <c r="G26" s="10"/>
    </row>
    <row r="27" spans="1:7" ht="17.25" x14ac:dyDescent="0.25">
      <c r="A27" s="5" t="s">
        <v>36</v>
      </c>
      <c r="B27" s="11" t="s">
        <v>120</v>
      </c>
      <c r="C27" s="5">
        <f>MAX(C28:C30)</f>
        <v>4</v>
      </c>
      <c r="D27" s="14"/>
      <c r="E27" s="10"/>
      <c r="F27" s="10"/>
      <c r="G27" s="10"/>
    </row>
    <row r="28" spans="1:7" ht="33" x14ac:dyDescent="0.25">
      <c r="A28" s="4" t="s">
        <v>10</v>
      </c>
      <c r="B28" s="2" t="s">
        <v>121</v>
      </c>
      <c r="C28" s="4">
        <v>4</v>
      </c>
      <c r="D28" s="1"/>
      <c r="E28" s="10"/>
      <c r="F28" s="10"/>
      <c r="G28" s="10"/>
    </row>
    <row r="29" spans="1:7" ht="33" x14ac:dyDescent="0.25">
      <c r="A29" s="4" t="s">
        <v>10</v>
      </c>
      <c r="B29" s="2" t="s">
        <v>122</v>
      </c>
      <c r="C29" s="7">
        <f>C28*0.7</f>
        <v>2.8</v>
      </c>
      <c r="D29" s="1"/>
      <c r="E29" s="10"/>
      <c r="F29" s="10"/>
      <c r="G29" s="10"/>
    </row>
    <row r="30" spans="1:7" ht="32.25" customHeight="1" x14ac:dyDescent="0.25">
      <c r="A30" s="4" t="s">
        <v>10</v>
      </c>
      <c r="B30" s="2" t="s">
        <v>123</v>
      </c>
      <c r="C30" s="4">
        <v>0</v>
      </c>
      <c r="D30" s="6"/>
      <c r="E30" s="10"/>
      <c r="F30" s="10"/>
      <c r="G30" s="10"/>
    </row>
    <row r="31" spans="1:7" ht="72.75" customHeight="1" x14ac:dyDescent="0.25">
      <c r="A31" s="5" t="s">
        <v>54</v>
      </c>
      <c r="B31" s="11" t="s">
        <v>124</v>
      </c>
      <c r="C31" s="5">
        <f>MAX(C32:C34)</f>
        <v>4</v>
      </c>
      <c r="D31" s="17"/>
      <c r="E31" s="10"/>
      <c r="F31" s="10"/>
      <c r="G31" s="10"/>
    </row>
    <row r="32" spans="1:7" ht="16.5" x14ac:dyDescent="0.25">
      <c r="A32" s="4" t="s">
        <v>10</v>
      </c>
      <c r="B32" s="2" t="s">
        <v>20</v>
      </c>
      <c r="C32" s="4">
        <v>4</v>
      </c>
      <c r="D32" s="6"/>
      <c r="E32" s="10"/>
      <c r="F32" s="10"/>
      <c r="G32" s="10"/>
    </row>
    <row r="33" spans="1:7" ht="16.5" x14ac:dyDescent="0.25">
      <c r="A33" s="4" t="s">
        <v>10</v>
      </c>
      <c r="B33" s="2" t="s">
        <v>125</v>
      </c>
      <c r="C33" s="7">
        <f>C32*0.7</f>
        <v>2.8</v>
      </c>
      <c r="D33" s="6"/>
      <c r="E33" s="10"/>
      <c r="F33" s="10"/>
      <c r="G33" s="10"/>
    </row>
    <row r="34" spans="1:7" ht="16.5" x14ac:dyDescent="0.25">
      <c r="A34" s="4" t="s">
        <v>10</v>
      </c>
      <c r="B34" s="2" t="s">
        <v>13</v>
      </c>
      <c r="C34" s="4">
        <v>0</v>
      </c>
      <c r="D34" s="6"/>
      <c r="E34" s="10"/>
      <c r="F34" s="10"/>
      <c r="G34" s="10"/>
    </row>
    <row r="35" spans="1:7" ht="34.5" x14ac:dyDescent="0.25">
      <c r="A35" s="5" t="s">
        <v>126</v>
      </c>
      <c r="B35" s="11" t="s">
        <v>46</v>
      </c>
      <c r="C35" s="5">
        <f>MAX(C36:C38)</f>
        <v>4</v>
      </c>
      <c r="D35" s="17"/>
      <c r="E35" s="10"/>
      <c r="F35" s="10"/>
      <c r="G35" s="10"/>
    </row>
    <row r="36" spans="1:7" ht="16.5" x14ac:dyDescent="0.25">
      <c r="A36" s="4" t="s">
        <v>10</v>
      </c>
      <c r="B36" s="2" t="s">
        <v>20</v>
      </c>
      <c r="C36" s="4">
        <v>4</v>
      </c>
      <c r="D36" s="6"/>
      <c r="E36" s="10"/>
      <c r="F36" s="10"/>
      <c r="G36" s="10"/>
    </row>
    <row r="37" spans="1:7" ht="16.5" x14ac:dyDescent="0.25">
      <c r="A37" s="4" t="s">
        <v>10</v>
      </c>
      <c r="B37" s="2" t="s">
        <v>125</v>
      </c>
      <c r="C37" s="7">
        <f>C36*0.7</f>
        <v>2.8</v>
      </c>
      <c r="D37" s="6"/>
      <c r="E37" s="10"/>
      <c r="F37" s="10"/>
      <c r="G37" s="10"/>
    </row>
    <row r="38" spans="1:7" ht="16.5" x14ac:dyDescent="0.25">
      <c r="A38" s="4" t="s">
        <v>10</v>
      </c>
      <c r="B38" s="2" t="s">
        <v>13</v>
      </c>
      <c r="C38" s="4">
        <v>0</v>
      </c>
      <c r="D38" s="6"/>
      <c r="E38" s="10"/>
      <c r="F38" s="10"/>
      <c r="G38" s="10"/>
    </row>
    <row r="39" spans="1:7" ht="16.5" x14ac:dyDescent="0.25">
      <c r="A39" s="6">
        <v>4</v>
      </c>
      <c r="B39" s="9" t="s">
        <v>127</v>
      </c>
      <c r="C39" s="6">
        <f>C40+C44+C48+C52</f>
        <v>10</v>
      </c>
      <c r="D39" s="6">
        <f>C39*0.7</f>
        <v>7</v>
      </c>
      <c r="E39" s="10"/>
      <c r="F39" s="10"/>
      <c r="G39" s="10"/>
    </row>
    <row r="40" spans="1:7" ht="34.5" x14ac:dyDescent="0.25">
      <c r="A40" s="5" t="s">
        <v>59</v>
      </c>
      <c r="B40" s="11" t="s">
        <v>128</v>
      </c>
      <c r="C40" s="5">
        <f>MAX(C41:C43)</f>
        <v>2</v>
      </c>
      <c r="D40" s="14"/>
      <c r="E40" s="10"/>
      <c r="F40" s="10"/>
      <c r="G40" s="10"/>
    </row>
    <row r="41" spans="1:7" ht="16.5" x14ac:dyDescent="0.25">
      <c r="A41" s="4" t="s">
        <v>10</v>
      </c>
      <c r="B41" s="3" t="s">
        <v>20</v>
      </c>
      <c r="C41" s="7">
        <v>2</v>
      </c>
      <c r="D41" s="1"/>
      <c r="E41" s="10"/>
      <c r="F41" s="10"/>
      <c r="G41" s="10"/>
    </row>
    <row r="42" spans="1:7" ht="16.5" x14ac:dyDescent="0.25">
      <c r="A42" s="4" t="s">
        <v>10</v>
      </c>
      <c r="B42" s="3" t="s">
        <v>125</v>
      </c>
      <c r="C42" s="7">
        <f>C41*0.7</f>
        <v>1.4</v>
      </c>
      <c r="D42" s="1"/>
      <c r="E42" s="10"/>
      <c r="F42" s="10"/>
      <c r="G42" s="10"/>
    </row>
    <row r="43" spans="1:7" ht="16.5" x14ac:dyDescent="0.25">
      <c r="A43" s="4" t="s">
        <v>10</v>
      </c>
      <c r="B43" s="3" t="s">
        <v>13</v>
      </c>
      <c r="C43" s="7">
        <v>0</v>
      </c>
      <c r="D43" s="1"/>
      <c r="E43" s="10"/>
      <c r="F43" s="10"/>
      <c r="G43" s="10"/>
    </row>
    <row r="44" spans="1:7" ht="34.5" x14ac:dyDescent="0.25">
      <c r="A44" s="5" t="s">
        <v>64</v>
      </c>
      <c r="B44" s="11" t="s">
        <v>129</v>
      </c>
      <c r="C44" s="5">
        <f>MAX(C45:C47)</f>
        <v>3</v>
      </c>
      <c r="D44" s="14"/>
      <c r="E44" s="10"/>
      <c r="F44" s="10"/>
      <c r="G44" s="10"/>
    </row>
    <row r="45" spans="1:7" ht="16.5" x14ac:dyDescent="0.25">
      <c r="A45" s="4" t="s">
        <v>10</v>
      </c>
      <c r="B45" s="3" t="s">
        <v>20</v>
      </c>
      <c r="C45" s="7">
        <v>3</v>
      </c>
      <c r="D45" s="6"/>
      <c r="E45" s="10"/>
      <c r="F45" s="10"/>
      <c r="G45" s="10"/>
    </row>
    <row r="46" spans="1:7" ht="16.5" x14ac:dyDescent="0.25">
      <c r="A46" s="4" t="s">
        <v>10</v>
      </c>
      <c r="B46" s="3" t="s">
        <v>125</v>
      </c>
      <c r="C46" s="7">
        <f>C45*0.7</f>
        <v>2.0999999999999996</v>
      </c>
      <c r="D46" s="6"/>
      <c r="E46" s="10"/>
      <c r="F46" s="10"/>
      <c r="G46" s="10"/>
    </row>
    <row r="47" spans="1:7" ht="16.5" x14ac:dyDescent="0.25">
      <c r="A47" s="4" t="s">
        <v>10</v>
      </c>
      <c r="B47" s="3" t="s">
        <v>13</v>
      </c>
      <c r="C47" s="7">
        <v>0</v>
      </c>
      <c r="D47" s="6"/>
      <c r="E47" s="10"/>
      <c r="F47" s="10"/>
      <c r="G47" s="10"/>
    </row>
    <row r="48" spans="1:7" ht="69" x14ac:dyDescent="0.25">
      <c r="A48" s="5" t="s">
        <v>68</v>
      </c>
      <c r="B48" s="11" t="s">
        <v>130</v>
      </c>
      <c r="C48" s="5">
        <f>MAX(C49:C51)</f>
        <v>3</v>
      </c>
      <c r="D48" s="1"/>
      <c r="E48" s="10"/>
      <c r="F48" s="10"/>
      <c r="G48" s="10"/>
    </row>
    <row r="49" spans="1:7" ht="33" x14ac:dyDescent="0.25">
      <c r="A49" s="4" t="s">
        <v>10</v>
      </c>
      <c r="B49" s="3" t="s">
        <v>131</v>
      </c>
      <c r="C49" s="7">
        <v>3</v>
      </c>
      <c r="D49" s="1"/>
      <c r="E49" s="10"/>
      <c r="F49" s="10"/>
      <c r="G49" s="10"/>
    </row>
    <row r="50" spans="1:7" ht="49.5" x14ac:dyDescent="0.25">
      <c r="A50" s="4" t="s">
        <v>10</v>
      </c>
      <c r="B50" s="3" t="s">
        <v>132</v>
      </c>
      <c r="C50" s="7">
        <f>C49*0.7</f>
        <v>2.0999999999999996</v>
      </c>
      <c r="D50" s="1"/>
      <c r="E50" s="10"/>
      <c r="F50" s="10"/>
      <c r="G50" s="10"/>
    </row>
    <row r="51" spans="1:7" ht="16.5" x14ac:dyDescent="0.25">
      <c r="A51" s="4" t="s">
        <v>10</v>
      </c>
      <c r="B51" s="3" t="s">
        <v>13</v>
      </c>
      <c r="C51" s="7">
        <v>0</v>
      </c>
      <c r="D51" s="1"/>
      <c r="E51" s="10"/>
      <c r="F51" s="10"/>
      <c r="G51" s="10"/>
    </row>
    <row r="52" spans="1:7" ht="34.5" x14ac:dyDescent="0.25">
      <c r="A52" s="5" t="s">
        <v>72</v>
      </c>
      <c r="B52" s="11" t="s">
        <v>133</v>
      </c>
      <c r="C52" s="5">
        <f>MAX(C53:C55)</f>
        <v>2</v>
      </c>
      <c r="D52" s="1"/>
      <c r="E52" s="10"/>
      <c r="F52" s="10"/>
      <c r="G52" s="10"/>
    </row>
    <row r="53" spans="1:7" ht="16.5" x14ac:dyDescent="0.25">
      <c r="A53" s="4" t="s">
        <v>10</v>
      </c>
      <c r="B53" s="3" t="s">
        <v>20</v>
      </c>
      <c r="C53" s="7">
        <v>2</v>
      </c>
      <c r="D53" s="1"/>
      <c r="E53" s="10"/>
      <c r="F53" s="10"/>
      <c r="G53" s="10"/>
    </row>
    <row r="54" spans="1:7" ht="16.5" x14ac:dyDescent="0.25">
      <c r="A54" s="4" t="s">
        <v>10</v>
      </c>
      <c r="B54" s="3" t="s">
        <v>125</v>
      </c>
      <c r="C54" s="7">
        <f>C53*0.7</f>
        <v>1.4</v>
      </c>
      <c r="D54" s="1"/>
      <c r="E54" s="10"/>
      <c r="F54" s="10"/>
      <c r="G54" s="10"/>
    </row>
    <row r="55" spans="1:7" ht="16.5" x14ac:dyDescent="0.25">
      <c r="A55" s="4" t="s">
        <v>10</v>
      </c>
      <c r="B55" s="3" t="s">
        <v>13</v>
      </c>
      <c r="C55" s="7">
        <v>0</v>
      </c>
      <c r="D55" s="1"/>
      <c r="E55" s="10"/>
      <c r="F55" s="10"/>
      <c r="G55" s="10"/>
    </row>
    <row r="56" spans="1:7" s="13" customFormat="1" ht="34.5" x14ac:dyDescent="0.2">
      <c r="A56" s="6" t="s">
        <v>134</v>
      </c>
      <c r="B56" s="11" t="s">
        <v>135</v>
      </c>
      <c r="C56" s="5"/>
      <c r="D56" s="1"/>
      <c r="E56" s="12"/>
      <c r="F56" s="12"/>
      <c r="G56" s="12"/>
    </row>
    <row r="57" spans="1:7" ht="16.5" x14ac:dyDescent="0.25">
      <c r="A57" s="4" t="s">
        <v>10</v>
      </c>
      <c r="B57" s="3" t="s">
        <v>20</v>
      </c>
      <c r="C57" s="7">
        <v>2</v>
      </c>
      <c r="D57" s="1"/>
      <c r="E57" s="10"/>
      <c r="F57" s="10"/>
      <c r="G57" s="10"/>
    </row>
    <row r="58" spans="1:7" ht="16.5" x14ac:dyDescent="0.25">
      <c r="A58" s="4" t="s">
        <v>10</v>
      </c>
      <c r="B58" s="3" t="s">
        <v>125</v>
      </c>
      <c r="C58" s="7">
        <f>C57*0.7</f>
        <v>1.4</v>
      </c>
      <c r="D58" s="1"/>
      <c r="E58" s="10"/>
      <c r="F58" s="10"/>
      <c r="G58" s="10"/>
    </row>
    <row r="59" spans="1:7" ht="16.5" x14ac:dyDescent="0.25">
      <c r="A59" s="4" t="s">
        <v>10</v>
      </c>
      <c r="B59" s="3" t="s">
        <v>13</v>
      </c>
      <c r="C59" s="7">
        <v>0</v>
      </c>
      <c r="D59" s="1"/>
      <c r="E59" s="10"/>
      <c r="F59" s="10"/>
      <c r="G59" s="10"/>
    </row>
    <row r="60" spans="1:7" ht="33" x14ac:dyDescent="0.25">
      <c r="A60" s="6">
        <v>4</v>
      </c>
      <c r="B60" s="9" t="s">
        <v>136</v>
      </c>
      <c r="C60" s="6">
        <f>C61+C65+C69</f>
        <v>10</v>
      </c>
      <c r="D60" s="6">
        <f>C60*0.7</f>
        <v>7</v>
      </c>
      <c r="E60" s="10"/>
      <c r="F60" s="10"/>
      <c r="G60" s="10"/>
    </row>
    <row r="61" spans="1:7" ht="34.5" x14ac:dyDescent="0.25">
      <c r="A61" s="6" t="s">
        <v>59</v>
      </c>
      <c r="B61" s="9" t="s">
        <v>137</v>
      </c>
      <c r="C61" s="5">
        <f>MAX(C62:C64)</f>
        <v>3</v>
      </c>
      <c r="D61" s="6"/>
      <c r="E61" s="10"/>
      <c r="F61" s="10"/>
      <c r="G61" s="10"/>
    </row>
    <row r="62" spans="1:7" ht="16.5" x14ac:dyDescent="0.25">
      <c r="A62" s="4" t="s">
        <v>10</v>
      </c>
      <c r="B62" s="3" t="s">
        <v>20</v>
      </c>
      <c r="C62" s="7">
        <v>3</v>
      </c>
      <c r="D62" s="4"/>
      <c r="E62" s="10"/>
      <c r="F62" s="10"/>
      <c r="G62" s="10"/>
    </row>
    <row r="63" spans="1:7" ht="16.5" x14ac:dyDescent="0.25">
      <c r="A63" s="4" t="s">
        <v>10</v>
      </c>
      <c r="B63" s="3" t="s">
        <v>125</v>
      </c>
      <c r="C63" s="7">
        <f>C62*0.7</f>
        <v>2.0999999999999996</v>
      </c>
      <c r="D63" s="4"/>
      <c r="E63" s="10"/>
      <c r="F63" s="10"/>
      <c r="G63" s="10"/>
    </row>
    <row r="64" spans="1:7" ht="16.5" x14ac:dyDescent="0.25">
      <c r="A64" s="4" t="s">
        <v>10</v>
      </c>
      <c r="B64" s="3" t="s">
        <v>13</v>
      </c>
      <c r="C64" s="7">
        <v>0</v>
      </c>
      <c r="D64" s="16"/>
      <c r="E64" s="10"/>
      <c r="F64" s="10"/>
      <c r="G64" s="10"/>
    </row>
    <row r="65" spans="1:7" ht="66" x14ac:dyDescent="0.25">
      <c r="A65" s="6" t="s">
        <v>64</v>
      </c>
      <c r="B65" s="9" t="s">
        <v>138</v>
      </c>
      <c r="C65" s="5">
        <f>MAX(C66:C68)</f>
        <v>3</v>
      </c>
      <c r="D65" s="6"/>
      <c r="E65" s="10"/>
      <c r="F65" s="10"/>
      <c r="G65" s="10"/>
    </row>
    <row r="66" spans="1:7" ht="16.5" x14ac:dyDescent="0.25">
      <c r="A66" s="4" t="s">
        <v>10</v>
      </c>
      <c r="B66" s="3" t="s">
        <v>20</v>
      </c>
      <c r="C66" s="7">
        <v>3</v>
      </c>
      <c r="D66" s="4"/>
      <c r="E66" s="10"/>
      <c r="F66" s="10"/>
      <c r="G66" s="10"/>
    </row>
    <row r="67" spans="1:7" ht="16.5" x14ac:dyDescent="0.25">
      <c r="A67" s="4" t="s">
        <v>10</v>
      </c>
      <c r="B67" s="3" t="s">
        <v>125</v>
      </c>
      <c r="C67" s="7">
        <f>C66*0.7</f>
        <v>2.0999999999999996</v>
      </c>
      <c r="D67" s="4"/>
      <c r="E67" s="10"/>
      <c r="F67" s="10"/>
      <c r="G67" s="10"/>
    </row>
    <row r="68" spans="1:7" ht="16.5" x14ac:dyDescent="0.25">
      <c r="A68" s="4" t="s">
        <v>10</v>
      </c>
      <c r="B68" s="3" t="s">
        <v>13</v>
      </c>
      <c r="C68" s="7">
        <v>0</v>
      </c>
      <c r="D68" s="4"/>
      <c r="E68" s="10"/>
      <c r="F68" s="10"/>
      <c r="G68" s="10"/>
    </row>
    <row r="69" spans="1:7" ht="99" x14ac:dyDescent="0.25">
      <c r="A69" s="6" t="s">
        <v>68</v>
      </c>
      <c r="B69" s="9" t="s">
        <v>139</v>
      </c>
      <c r="C69" s="5">
        <f>MAX(C70:C72)</f>
        <v>4</v>
      </c>
      <c r="D69" s="6"/>
      <c r="E69" s="10"/>
      <c r="F69" s="10"/>
      <c r="G69" s="10"/>
    </row>
    <row r="70" spans="1:7" ht="16.5" x14ac:dyDescent="0.25">
      <c r="A70" s="4" t="s">
        <v>10</v>
      </c>
      <c r="B70" s="3" t="s">
        <v>20</v>
      </c>
      <c r="C70" s="7">
        <v>4</v>
      </c>
      <c r="D70" s="4"/>
      <c r="E70" s="10"/>
      <c r="F70" s="10"/>
      <c r="G70" s="10"/>
    </row>
    <row r="71" spans="1:7" ht="16.5" x14ac:dyDescent="0.25">
      <c r="A71" s="4" t="s">
        <v>10</v>
      </c>
      <c r="B71" s="3" t="s">
        <v>125</v>
      </c>
      <c r="C71" s="7">
        <f>C70*0.7</f>
        <v>2.8</v>
      </c>
      <c r="D71" s="4"/>
      <c r="E71" s="10"/>
      <c r="F71" s="10"/>
      <c r="G71" s="10"/>
    </row>
    <row r="72" spans="1:7" ht="16.5" x14ac:dyDescent="0.25">
      <c r="A72" s="4" t="s">
        <v>10</v>
      </c>
      <c r="B72" s="3" t="s">
        <v>13</v>
      </c>
      <c r="C72" s="7">
        <v>0</v>
      </c>
      <c r="D72" s="4"/>
      <c r="E72" s="10"/>
      <c r="F72" s="10"/>
      <c r="G72" s="10"/>
    </row>
    <row r="73" spans="1:7" ht="16.5" x14ac:dyDescent="0.25">
      <c r="A73" s="6">
        <v>5</v>
      </c>
      <c r="B73" s="9" t="s">
        <v>93</v>
      </c>
      <c r="C73" s="6">
        <f>C74+C78</f>
        <v>10</v>
      </c>
      <c r="D73" s="6">
        <f>C73*0.7</f>
        <v>7</v>
      </c>
      <c r="E73" s="10"/>
      <c r="F73" s="10"/>
      <c r="G73" s="10"/>
    </row>
    <row r="74" spans="1:7" ht="17.25" x14ac:dyDescent="0.25">
      <c r="A74" s="5" t="s">
        <v>81</v>
      </c>
      <c r="B74" s="11" t="s">
        <v>140</v>
      </c>
      <c r="C74" s="5">
        <f>MAX(C75:C77)</f>
        <v>5</v>
      </c>
      <c r="D74" s="17"/>
      <c r="E74" s="10"/>
      <c r="F74" s="10"/>
      <c r="G74" s="10"/>
    </row>
    <row r="75" spans="1:7" ht="33" x14ac:dyDescent="0.25">
      <c r="A75" s="4" t="s">
        <v>10</v>
      </c>
      <c r="B75" s="2" t="s">
        <v>141</v>
      </c>
      <c r="C75" s="4">
        <v>5</v>
      </c>
      <c r="D75" s="6"/>
      <c r="E75" s="10"/>
      <c r="F75" s="10"/>
      <c r="G75" s="10"/>
    </row>
    <row r="76" spans="1:7" ht="49.5" x14ac:dyDescent="0.25">
      <c r="A76" s="4" t="s">
        <v>10</v>
      </c>
      <c r="B76" s="2" t="s">
        <v>142</v>
      </c>
      <c r="C76" s="7">
        <f>C75*0.7</f>
        <v>3.5</v>
      </c>
      <c r="D76" s="6"/>
      <c r="E76" s="10"/>
      <c r="F76" s="10"/>
      <c r="G76" s="10"/>
    </row>
    <row r="77" spans="1:7" ht="33" x14ac:dyDescent="0.25">
      <c r="A77" s="4" t="s">
        <v>10</v>
      </c>
      <c r="B77" s="2" t="s">
        <v>143</v>
      </c>
      <c r="C77" s="4">
        <v>0</v>
      </c>
      <c r="D77" s="6"/>
      <c r="E77" s="10"/>
      <c r="F77" s="10"/>
      <c r="G77" s="10"/>
    </row>
    <row r="78" spans="1:7" ht="34.5" x14ac:dyDescent="0.25">
      <c r="A78" s="5" t="s">
        <v>99</v>
      </c>
      <c r="B78" s="11" t="s">
        <v>144</v>
      </c>
      <c r="C78" s="5">
        <f>MAX(C79:C81)</f>
        <v>5</v>
      </c>
      <c r="D78" s="17"/>
      <c r="E78" s="10"/>
      <c r="F78" s="10"/>
      <c r="G78" s="10"/>
    </row>
    <row r="79" spans="1:7" ht="16.5" x14ac:dyDescent="0.25">
      <c r="A79" s="4" t="s">
        <v>10</v>
      </c>
      <c r="B79" s="2" t="s">
        <v>145</v>
      </c>
      <c r="C79" s="4">
        <v>5</v>
      </c>
      <c r="D79" s="6"/>
      <c r="E79" s="10"/>
      <c r="F79" s="10"/>
      <c r="G79" s="10"/>
    </row>
    <row r="80" spans="1:7" ht="16.5" x14ac:dyDescent="0.25">
      <c r="A80" s="4" t="s">
        <v>10</v>
      </c>
      <c r="B80" s="2" t="s">
        <v>146</v>
      </c>
      <c r="C80" s="7">
        <f>C79*0.7</f>
        <v>3.5</v>
      </c>
      <c r="D80" s="6"/>
      <c r="E80" s="10"/>
      <c r="F80" s="10"/>
      <c r="G80" s="10"/>
    </row>
    <row r="81" spans="1:7" ht="16.5" x14ac:dyDescent="0.25">
      <c r="A81" s="4" t="s">
        <v>10</v>
      </c>
      <c r="B81" s="2" t="s">
        <v>147</v>
      </c>
      <c r="C81" s="4">
        <v>0</v>
      </c>
      <c r="D81" s="6"/>
      <c r="E81" s="10"/>
      <c r="F81" s="10"/>
      <c r="G81" s="10"/>
    </row>
    <row r="82" spans="1:7" ht="16.5" x14ac:dyDescent="0.25">
      <c r="A82" s="6">
        <v>7</v>
      </c>
      <c r="B82" s="9" t="s">
        <v>148</v>
      </c>
      <c r="C82" s="6">
        <f>C83+C86</f>
        <v>5</v>
      </c>
      <c r="D82" s="6"/>
      <c r="E82" s="10"/>
      <c r="F82" s="10"/>
      <c r="G82" s="10"/>
    </row>
    <row r="83" spans="1:7" ht="33.75" x14ac:dyDescent="0.25">
      <c r="A83" s="5" t="s">
        <v>101</v>
      </c>
      <c r="B83" s="11" t="s">
        <v>149</v>
      </c>
      <c r="C83" s="5">
        <f>MAX(C84:C85)</f>
        <v>2</v>
      </c>
      <c r="D83" s="14"/>
      <c r="E83" s="10"/>
      <c r="F83" s="10"/>
      <c r="G83" s="10"/>
    </row>
    <row r="84" spans="1:7" ht="49.5" x14ac:dyDescent="0.25">
      <c r="A84" s="4" t="s">
        <v>10</v>
      </c>
      <c r="B84" s="2" t="s">
        <v>150</v>
      </c>
      <c r="C84" s="4">
        <v>2</v>
      </c>
      <c r="D84" s="14"/>
      <c r="E84" s="10"/>
      <c r="F84" s="10"/>
      <c r="G84" s="10"/>
    </row>
    <row r="85" spans="1:7" ht="49.5" x14ac:dyDescent="0.25">
      <c r="A85" s="4" t="s">
        <v>10</v>
      </c>
      <c r="B85" s="2" t="s">
        <v>151</v>
      </c>
      <c r="C85" s="4">
        <v>0</v>
      </c>
      <c r="D85" s="14"/>
      <c r="E85" s="10"/>
      <c r="F85" s="10"/>
      <c r="G85" s="10"/>
    </row>
    <row r="86" spans="1:7" ht="66.75" x14ac:dyDescent="0.25">
      <c r="A86" s="5" t="s">
        <v>102</v>
      </c>
      <c r="B86" s="11" t="s">
        <v>152</v>
      </c>
      <c r="C86" s="5">
        <f>MAX(C87:C89)</f>
        <v>3</v>
      </c>
      <c r="D86" s="17"/>
      <c r="E86" s="10"/>
      <c r="F86" s="10"/>
      <c r="G86" s="10"/>
    </row>
    <row r="87" spans="1:7" ht="33" x14ac:dyDescent="0.25">
      <c r="A87" s="4" t="s">
        <v>10</v>
      </c>
      <c r="B87" s="2" t="s">
        <v>153</v>
      </c>
      <c r="C87" s="4">
        <v>3</v>
      </c>
      <c r="D87" s="6"/>
      <c r="E87" s="10"/>
      <c r="F87" s="10"/>
      <c r="G87" s="10"/>
    </row>
    <row r="88" spans="1:7" ht="33" x14ac:dyDescent="0.25">
      <c r="A88" s="4" t="s">
        <v>10</v>
      </c>
      <c r="B88" s="2" t="s">
        <v>154</v>
      </c>
      <c r="C88" s="7">
        <f>C87*0.7</f>
        <v>2.0999999999999996</v>
      </c>
      <c r="D88" s="14"/>
      <c r="E88" s="10"/>
      <c r="F88" s="10"/>
      <c r="G88" s="10"/>
    </row>
    <row r="89" spans="1:7" ht="33" x14ac:dyDescent="0.25">
      <c r="A89" s="4" t="s">
        <v>10</v>
      </c>
      <c r="B89" s="2" t="s">
        <v>155</v>
      </c>
      <c r="C89" s="4">
        <v>0</v>
      </c>
      <c r="D89" s="14"/>
      <c r="E89" s="10"/>
      <c r="F89" s="10"/>
      <c r="G89" s="10"/>
    </row>
    <row r="90" spans="1:7" ht="16.5" x14ac:dyDescent="0.25">
      <c r="A90" s="61" t="s">
        <v>103</v>
      </c>
      <c r="B90" s="61"/>
      <c r="C90" s="6" t="e">
        <f>C4+#REF!+C26+C39+C60+C73+C82</f>
        <v>#REF!</v>
      </c>
      <c r="D90" s="6" t="e">
        <f>D4+#REF!+D26+D39+D60+D73+D82</f>
        <v>#REF!</v>
      </c>
      <c r="E90" s="10"/>
      <c r="F90" s="10"/>
      <c r="G90" s="10"/>
    </row>
  </sheetData>
  <mergeCells count="7">
    <mergeCell ref="A90:B90"/>
    <mergeCell ref="A1:G1"/>
    <mergeCell ref="A2:A3"/>
    <mergeCell ref="B2:B3"/>
    <mergeCell ref="C2:D2"/>
    <mergeCell ref="E2:F2"/>
    <mergeCell ref="G2:G3"/>
  </mergeCells>
  <pageMargins left="0.55118110236220474" right="0.43307086614173229" top="0.34" bottom="0.27559055118110237" header="0.22" footer="0.19685039370078741"/>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Sheet1 (2)</vt:lpstr>
      <vt:lpstr>Sheet1!Print_Area</vt:lpstr>
      <vt:lpstr>'Sheet1 (2)'!Print_Area</vt:lpstr>
      <vt:lpstr>Sheet1!Print_Titles</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2026-02-12T07:08:48Z</dcterms:modified>
  <cp:category/>
  <cp:contentStatus/>
</cp:coreProperties>
</file>