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firstSheet="2" activeTab="2"/>
  </bookViews>
  <sheets>
    <sheet name="kÈM TỜ TRÌNH" sheetId="1" state="hidden" r:id="rId1"/>
    <sheet name="KÈM BIÊN BẢN HỌP" sheetId="4" state="hidden" r:id="rId2"/>
    <sheet name="KÈM TỜ TRÌNH KHLCNT" sheetId="2" r:id="rId3"/>
    <sheet name="Sheet3" sheetId="3" state="hidden" r:id="rId4"/>
  </sheets>
  <definedNames>
    <definedName name="_Hlk50587848" localSheetId="1">'KÈM BIÊN BẢN HỌP'!#REF!</definedName>
    <definedName name="_Hlk50587848" localSheetId="0">'kÈM TỜ TRÌNH'!#REF!</definedName>
    <definedName name="_xlnm.Print_Area" localSheetId="0">'kÈM TỜ TRÌNH'!$A$1:$K$169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03" i="2" l="1"/>
  <c r="V103" i="2" s="1"/>
  <c r="T103" i="2"/>
  <c r="S102" i="2"/>
  <c r="K102" i="2"/>
  <c r="V102" i="2" s="1"/>
  <c r="S101" i="2"/>
  <c r="K101" i="2"/>
  <c r="V101" i="2" s="1"/>
  <c r="S100" i="2"/>
  <c r="K100" i="2"/>
  <c r="V100" i="2" s="1"/>
  <c r="S99" i="2"/>
  <c r="K99" i="2"/>
  <c r="V99" i="2" s="1"/>
  <c r="S98" i="2"/>
  <c r="K98" i="2"/>
  <c r="V98" i="2" s="1"/>
  <c r="S97" i="2"/>
  <c r="K97" i="2"/>
  <c r="V97" i="2" s="1"/>
  <c r="S96" i="2"/>
  <c r="K96" i="2"/>
  <c r="V96" i="2" s="1"/>
  <c r="S95" i="2"/>
  <c r="K95" i="2"/>
  <c r="V95" i="2" s="1"/>
  <c r="S94" i="2"/>
  <c r="K94" i="2"/>
  <c r="V94" i="2" s="1"/>
  <c r="S93" i="2"/>
  <c r="K93" i="2"/>
  <c r="V93" i="2" s="1"/>
  <c r="S92" i="2"/>
  <c r="K92" i="2"/>
  <c r="V92" i="2" s="1"/>
  <c r="S91" i="2"/>
  <c r="K91" i="2"/>
  <c r="V91" i="2" s="1"/>
  <c r="S90" i="2"/>
  <c r="K90" i="2"/>
  <c r="V90" i="2" s="1"/>
  <c r="S89" i="2"/>
  <c r="K89" i="2"/>
  <c r="V89" i="2" s="1"/>
  <c r="S88" i="2"/>
  <c r="K88" i="2"/>
  <c r="V88" i="2" s="1"/>
  <c r="S87" i="2"/>
  <c r="K87" i="2"/>
  <c r="V87" i="2" s="1"/>
  <c r="S86" i="2"/>
  <c r="K86" i="2"/>
  <c r="V86" i="2" s="1"/>
  <c r="S85" i="2"/>
  <c r="K85" i="2"/>
  <c r="V85" i="2" s="1"/>
  <c r="S84" i="2"/>
  <c r="K84" i="2"/>
  <c r="V84" i="2" s="1"/>
  <c r="S83" i="2"/>
  <c r="K83" i="2"/>
  <c r="V83" i="2" s="1"/>
  <c r="S82" i="2"/>
  <c r="K82" i="2"/>
  <c r="V82" i="2" s="1"/>
  <c r="S81" i="2"/>
  <c r="K81" i="2"/>
  <c r="V81" i="2" s="1"/>
  <c r="S80" i="2"/>
  <c r="K80" i="2"/>
  <c r="V80" i="2" s="1"/>
  <c r="S79" i="2"/>
  <c r="K79" i="2"/>
  <c r="V79" i="2" s="1"/>
  <c r="S78" i="2"/>
  <c r="K78" i="2"/>
  <c r="V78" i="2" s="1"/>
  <c r="S77" i="2"/>
  <c r="K77" i="2"/>
  <c r="S72" i="2"/>
  <c r="S71" i="2"/>
  <c r="S70" i="2"/>
  <c r="S69" i="2"/>
  <c r="S68" i="2"/>
  <c r="S67" i="2"/>
  <c r="S66" i="2"/>
  <c r="S65" i="2"/>
  <c r="S64" i="2"/>
  <c r="S61" i="2"/>
  <c r="S60" i="2"/>
  <c r="S59" i="2"/>
  <c r="S58" i="2"/>
  <c r="S57" i="2"/>
  <c r="S56" i="2"/>
  <c r="S55" i="2"/>
  <c r="S50" i="2"/>
  <c r="J50" i="2"/>
  <c r="S49" i="2"/>
  <c r="J49" i="2"/>
  <c r="J51" i="2" s="1"/>
  <c r="S48" i="2"/>
  <c r="J48" i="2"/>
  <c r="S44" i="2"/>
  <c r="S30" i="2"/>
  <c r="S19" i="2"/>
  <c r="G164" i="1"/>
  <c r="H164" i="1"/>
  <c r="H165" i="1"/>
  <c r="U158" i="4"/>
  <c r="V158" i="4" s="1"/>
  <c r="T158" i="4"/>
  <c r="V157" i="4"/>
  <c r="S157" i="4"/>
  <c r="K157" i="4"/>
  <c r="H157" i="4"/>
  <c r="V156" i="4"/>
  <c r="S156" i="4"/>
  <c r="K156" i="4"/>
  <c r="H156" i="4"/>
  <c r="V155" i="4"/>
  <c r="S155" i="4"/>
  <c r="K155" i="4"/>
  <c r="H155" i="4"/>
  <c r="V154" i="4"/>
  <c r="S154" i="4"/>
  <c r="K154" i="4"/>
  <c r="H154" i="4"/>
  <c r="V153" i="4"/>
  <c r="S153" i="4"/>
  <c r="K153" i="4"/>
  <c r="H153" i="4"/>
  <c r="V152" i="4"/>
  <c r="S152" i="4"/>
  <c r="K152" i="4"/>
  <c r="H152" i="4"/>
  <c r="V151" i="4"/>
  <c r="S151" i="4"/>
  <c r="K151" i="4"/>
  <c r="H151" i="4"/>
  <c r="V150" i="4"/>
  <c r="S150" i="4"/>
  <c r="K150" i="4"/>
  <c r="H150" i="4"/>
  <c r="V149" i="4"/>
  <c r="S149" i="4"/>
  <c r="K149" i="4"/>
  <c r="H149" i="4"/>
  <c r="V148" i="4"/>
  <c r="S148" i="4"/>
  <c r="K148" i="4"/>
  <c r="H148" i="4"/>
  <c r="V147" i="4"/>
  <c r="S147" i="4"/>
  <c r="K147" i="4"/>
  <c r="H147" i="4"/>
  <c r="V146" i="4"/>
  <c r="S146" i="4"/>
  <c r="K146" i="4"/>
  <c r="H146" i="4"/>
  <c r="V145" i="4"/>
  <c r="S145" i="4"/>
  <c r="K145" i="4"/>
  <c r="H145" i="4"/>
  <c r="V144" i="4"/>
  <c r="S144" i="4"/>
  <c r="K144" i="4"/>
  <c r="H144" i="4"/>
  <c r="V143" i="4"/>
  <c r="S143" i="4"/>
  <c r="K143" i="4"/>
  <c r="H143" i="4"/>
  <c r="V142" i="4"/>
  <c r="S142" i="4"/>
  <c r="K142" i="4"/>
  <c r="H142" i="4"/>
  <c r="V141" i="4"/>
  <c r="S141" i="4"/>
  <c r="K141" i="4"/>
  <c r="H141" i="4"/>
  <c r="V140" i="4"/>
  <c r="S140" i="4"/>
  <c r="K140" i="4"/>
  <c r="H140" i="4"/>
  <c r="V139" i="4"/>
  <c r="S139" i="4"/>
  <c r="K139" i="4"/>
  <c r="H139" i="4"/>
  <c r="V138" i="4"/>
  <c r="S138" i="4"/>
  <c r="K138" i="4"/>
  <c r="H138" i="4"/>
  <c r="V137" i="4"/>
  <c r="S137" i="4"/>
  <c r="K137" i="4"/>
  <c r="H137" i="4"/>
  <c r="V136" i="4"/>
  <c r="S136" i="4"/>
  <c r="K136" i="4"/>
  <c r="H136" i="4"/>
  <c r="V135" i="4"/>
  <c r="S135" i="4"/>
  <c r="K135" i="4"/>
  <c r="H135" i="4"/>
  <c r="V134" i="4"/>
  <c r="S134" i="4"/>
  <c r="K134" i="4"/>
  <c r="H134" i="4"/>
  <c r="V133" i="4"/>
  <c r="S133" i="4"/>
  <c r="K133" i="4"/>
  <c r="H133" i="4"/>
  <c r="V132" i="4"/>
  <c r="S132" i="4"/>
  <c r="K132" i="4"/>
  <c r="K158" i="4" s="1"/>
  <c r="G164" i="4" s="1"/>
  <c r="H164" i="4" s="1"/>
  <c r="H132" i="4"/>
  <c r="H158" i="4" s="1"/>
  <c r="S127" i="4"/>
  <c r="H127" i="4"/>
  <c r="S126" i="4"/>
  <c r="H126" i="4"/>
  <c r="S125" i="4"/>
  <c r="H125" i="4"/>
  <c r="S124" i="4"/>
  <c r="H124" i="4"/>
  <c r="S123" i="4"/>
  <c r="H123" i="4"/>
  <c r="S122" i="4"/>
  <c r="H122" i="4"/>
  <c r="S121" i="4"/>
  <c r="H121" i="4"/>
  <c r="S120" i="4"/>
  <c r="H120" i="4"/>
  <c r="S119" i="4"/>
  <c r="S128" i="4" s="1"/>
  <c r="H119" i="4"/>
  <c r="H128" i="4" s="1"/>
  <c r="H117" i="4"/>
  <c r="G163" i="4" s="1"/>
  <c r="H163" i="4" s="1"/>
  <c r="S116" i="4"/>
  <c r="H116" i="4"/>
  <c r="S115" i="4"/>
  <c r="H115" i="4"/>
  <c r="S114" i="4"/>
  <c r="H114" i="4"/>
  <c r="S113" i="4"/>
  <c r="H113" i="4"/>
  <c r="S112" i="4"/>
  <c r="H112" i="4"/>
  <c r="S111" i="4"/>
  <c r="H111" i="4"/>
  <c r="S110" i="4"/>
  <c r="S117" i="4" s="1"/>
  <c r="H110" i="4"/>
  <c r="J106" i="4"/>
  <c r="G161" i="4" s="1"/>
  <c r="H161" i="4" s="1"/>
  <c r="S105" i="4"/>
  <c r="J105" i="4"/>
  <c r="S104" i="4"/>
  <c r="S106" i="4" s="1"/>
  <c r="J104" i="4"/>
  <c r="S103" i="4"/>
  <c r="J103" i="4"/>
  <c r="S99" i="4"/>
  <c r="S85" i="4"/>
  <c r="S74" i="4"/>
  <c r="H161" i="1"/>
  <c r="G161" i="1"/>
  <c r="K157" i="1"/>
  <c r="K158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32" i="1"/>
  <c r="U158" i="1"/>
  <c r="T158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32" i="1"/>
  <c r="S99" i="1"/>
  <c r="S85" i="1"/>
  <c r="S74" i="1"/>
  <c r="S120" i="1"/>
  <c r="S121" i="1"/>
  <c r="S122" i="1"/>
  <c r="S123" i="1"/>
  <c r="S124" i="1"/>
  <c r="S125" i="1"/>
  <c r="S126" i="1"/>
  <c r="S127" i="1"/>
  <c r="S119" i="1"/>
  <c r="S111" i="1"/>
  <c r="S112" i="1"/>
  <c r="S113" i="1"/>
  <c r="S114" i="1"/>
  <c r="S115" i="1"/>
  <c r="S116" i="1"/>
  <c r="S110" i="1"/>
  <c r="S104" i="1"/>
  <c r="S103" i="1"/>
  <c r="S51" i="2" l="1"/>
  <c r="T51" i="2" s="1"/>
  <c r="S62" i="2"/>
  <c r="H73" i="2"/>
  <c r="S73" i="2"/>
  <c r="K103" i="2"/>
  <c r="V77" i="2"/>
  <c r="H103" i="2"/>
  <c r="G162" i="4"/>
  <c r="H162" i="4" s="1"/>
  <c r="H165" i="4" s="1"/>
  <c r="H166" i="4" s="1"/>
  <c r="T128" i="4"/>
  <c r="H129" i="4"/>
  <c r="T106" i="4"/>
  <c r="T117" i="4"/>
  <c r="S128" i="1"/>
  <c r="S117" i="1"/>
  <c r="H157" i="1"/>
  <c r="V157" i="1" s="1"/>
  <c r="H156" i="1"/>
  <c r="V156" i="1" s="1"/>
  <c r="H155" i="1"/>
  <c r="V155" i="1" s="1"/>
  <c r="H154" i="1"/>
  <c r="V154" i="1" s="1"/>
  <c r="H153" i="1"/>
  <c r="V153" i="1" s="1"/>
  <c r="H152" i="1"/>
  <c r="V152" i="1" s="1"/>
  <c r="H151" i="1"/>
  <c r="V151" i="1" s="1"/>
  <c r="H150" i="1"/>
  <c r="V150" i="1" s="1"/>
  <c r="H149" i="1"/>
  <c r="V149" i="1" s="1"/>
  <c r="H148" i="1"/>
  <c r="V148" i="1" s="1"/>
  <c r="H147" i="1"/>
  <c r="V147" i="1" s="1"/>
  <c r="H146" i="1"/>
  <c r="V146" i="1" s="1"/>
  <c r="H145" i="1"/>
  <c r="V145" i="1" s="1"/>
  <c r="H144" i="1"/>
  <c r="V144" i="1" s="1"/>
  <c r="H143" i="1"/>
  <c r="V143" i="1" s="1"/>
  <c r="H142" i="1"/>
  <c r="V142" i="1" s="1"/>
  <c r="H141" i="1"/>
  <c r="V141" i="1" s="1"/>
  <c r="H140" i="1"/>
  <c r="V140" i="1" s="1"/>
  <c r="H139" i="1"/>
  <c r="V139" i="1" s="1"/>
  <c r="H138" i="1"/>
  <c r="V138" i="1" s="1"/>
  <c r="H137" i="1"/>
  <c r="V137" i="1" s="1"/>
  <c r="H136" i="1"/>
  <c r="V136" i="1" s="1"/>
  <c r="H135" i="1"/>
  <c r="V135" i="1" s="1"/>
  <c r="H134" i="1"/>
  <c r="V134" i="1" s="1"/>
  <c r="H133" i="1"/>
  <c r="V133" i="1" s="1"/>
  <c r="H132" i="1"/>
  <c r="V132" i="1" s="1"/>
  <c r="S105" i="1"/>
  <c r="S106" i="1" s="1"/>
  <c r="T73" i="2" l="1"/>
  <c r="H74" i="2"/>
  <c r="T62" i="2"/>
  <c r="H127" i="1"/>
  <c r="H126" i="1"/>
  <c r="H125" i="1"/>
  <c r="H124" i="1"/>
  <c r="H123" i="1"/>
  <c r="H122" i="1"/>
  <c r="H121" i="1"/>
  <c r="H120" i="1"/>
  <c r="H119" i="1"/>
  <c r="H116" i="1"/>
  <c r="H115" i="1"/>
  <c r="H114" i="1"/>
  <c r="H113" i="1"/>
  <c r="H112" i="1"/>
  <c r="H111" i="1"/>
  <c r="H110" i="1"/>
  <c r="J105" i="1"/>
  <c r="J104" i="1"/>
  <c r="J103" i="1"/>
  <c r="V158" i="1" l="1"/>
  <c r="J106" i="1"/>
  <c r="H128" i="1"/>
  <c r="G162" i="1" s="1"/>
  <c r="H117" i="1"/>
  <c r="H158" i="1"/>
  <c r="H129" i="1" l="1"/>
  <c r="G163" i="1"/>
  <c r="T117" i="1"/>
  <c r="H163" i="1"/>
  <c r="T128" i="1"/>
  <c r="H162" i="1"/>
  <c r="T106" i="1"/>
  <c r="H166" i="1" l="1"/>
</calcChain>
</file>

<file path=xl/sharedStrings.xml><?xml version="1.0" encoding="utf-8"?>
<sst xmlns="http://schemas.openxmlformats.org/spreadsheetml/2006/main" count="1017" uniqueCount="202">
  <si>
    <t>1.  CHI TIẾT VIỆC CẦN THỰC HIỆN:</t>
  </si>
  <si>
    <t>1.1 Phạm vi cung cấp:</t>
  </si>
  <si>
    <t>STT</t>
  </si>
  <si>
    <t>Khu vực</t>
  </si>
  <si>
    <t>Giờ làm việc</t>
  </si>
  <si>
    <t>Ghi chú</t>
  </si>
  <si>
    <t>TẦNG TRỆT</t>
  </si>
  <si>
    <t>6:00 – 16:00</t>
  </si>
  <si>
    <t>Khoa Dinh Dưỡng</t>
  </si>
  <si>
    <t>Khoa KSNK</t>
  </si>
  <si>
    <t>Khoa Dược</t>
  </si>
  <si>
    <t>Khu vực lâm sàng: Công việc vệ sinh sẽ được thực hiện theo thời khóa biểu và yêu cầu của điều dưỡng trưởng hoặc theo đặc thù của Khoa.</t>
  </si>
  <si>
    <t>LẦU 1</t>
  </si>
  <si>
    <t>Khoa Cận lâm sàng</t>
  </si>
  <si>
    <t>Khoa VLTL – PHCN</t>
  </si>
  <si>
    <t>LẦU 2</t>
  </si>
  <si>
    <t>Khoa Châm Cứu</t>
  </si>
  <si>
    <t>Khoa Nội tổng hợp</t>
  </si>
  <si>
    <t>Khu vực lâm sàng: Công việc vệ sinh sẽ được thực hiện theo thời khóa biểu và yêu cầu của điều dưỡng trưởng khoa hoặc theo đặc thù của Khoa.</t>
  </si>
  <si>
    <t>LẦU 3</t>
  </si>
  <si>
    <t>Phòng Giám đốc</t>
  </si>
  <si>
    <t>02 Phòng Phó giám đốc</t>
  </si>
  <si>
    <t xml:space="preserve">Phòng Hành chính Tổ chức </t>
  </si>
  <si>
    <t>Phòng kỹ thuật</t>
  </si>
  <si>
    <t>Phòng Kế hoạch tổng hợp</t>
  </si>
  <si>
    <t xml:space="preserve">Phòng Điều dưỡng </t>
  </si>
  <si>
    <t xml:space="preserve">Phòng Tài chính Kế toán </t>
  </si>
  <si>
    <t xml:space="preserve">Phòng Quản lý chất lượng – Đào tạo và chỉ đạo tuyến </t>
  </si>
  <si>
    <t xml:space="preserve">Tổ Giám định BHYT </t>
  </si>
  <si>
    <t xml:space="preserve">Tổng Trung tâm thông tin </t>
  </si>
  <si>
    <t>Phòng giao ban</t>
  </si>
  <si>
    <t>Nhà vệ sinh</t>
  </si>
  <si>
    <t>Tên thiết bị</t>
  </si>
  <si>
    <t>Đvt</t>
  </si>
  <si>
    <t>SL</t>
  </si>
  <si>
    <t>Bộ</t>
  </si>
  <si>
    <t xml:space="preserve">Bàn chải chà sàn theo máy </t>
  </si>
  <si>
    <t xml:space="preserve">Xe làm vệ sinh các khoa   </t>
  </si>
  <si>
    <t>Máy giặt</t>
  </si>
  <si>
    <t xml:space="preserve">Xe tổng hợp quét rác gom rác ngoại cảnh </t>
  </si>
  <si>
    <t>Cái</t>
  </si>
  <si>
    <t xml:space="preserve">Tải lau sàn màu đỏ  </t>
  </si>
  <si>
    <t xml:space="preserve">Tải lau sàn màu xanh  </t>
  </si>
  <si>
    <t>1.3  Danh mục hóa chất sử dụng cho làm sạch sử dụng mỗi tháng:</t>
  </si>
  <si>
    <t>Tên hóa chất</t>
  </si>
  <si>
    <t>Mô tả</t>
  </si>
  <si>
    <t xml:space="preserve">Hóa chất lau chùi thiết bị văn phòng  </t>
  </si>
  <si>
    <t>Lau bàn, ghế, tủ, giường và các thiết bị khác</t>
  </si>
  <si>
    <t>Lít</t>
  </si>
  <si>
    <t xml:space="preserve">Hóa chất xịt phòng  </t>
  </si>
  <si>
    <t>Xịt thơm, khử mùi, tẩy uế</t>
  </si>
  <si>
    <t xml:space="preserve">Hóa chất vệ sinh toilet </t>
  </si>
  <si>
    <t>Làm sạch WC</t>
  </si>
  <si>
    <t xml:space="preserve">Hóa chất lau kính  </t>
  </si>
  <si>
    <t>Làm sạch kính</t>
  </si>
  <si>
    <t xml:space="preserve">Hóa chất lau sàn </t>
  </si>
  <si>
    <t>Lau khử khuẩn sàn</t>
  </si>
  <si>
    <t xml:space="preserve">Hóa chất diệt khuẩn  </t>
  </si>
  <si>
    <t>Khử khuẩn, diệt khuẩn phòng bệnh</t>
  </si>
  <si>
    <t xml:space="preserve">Hóa chất lau bóng inox  </t>
  </si>
  <si>
    <t>Vệ sinh, đánh bóng các thiết bị bằng inox</t>
  </si>
  <si>
    <t>Hóa chất javel</t>
  </si>
  <si>
    <t>Tẩy uế</t>
  </si>
  <si>
    <t>Giặt tải lau, khăn</t>
  </si>
  <si>
    <t>Kg</t>
  </si>
  <si>
    <t>Tên vật tư - vật dụng</t>
  </si>
  <si>
    <t>Bao rác các loại (tự hủy)</t>
  </si>
  <si>
    <t>Bảo hộ lao động</t>
  </si>
  <si>
    <t>Găng tay cao su</t>
  </si>
  <si>
    <t>Găng tay y tế</t>
  </si>
  <si>
    <t>Dùng làm vệ sinh</t>
  </si>
  <si>
    <t>Hộp</t>
  </si>
  <si>
    <t>Chổi cỏ</t>
  </si>
  <si>
    <t>Khăn lau 3T</t>
  </si>
  <si>
    <t>Nước rửa tay Lifeboy 500g</t>
  </si>
  <si>
    <t>Khẩu trang</t>
  </si>
  <si>
    <t>Chổi quét nước</t>
  </si>
  <si>
    <t>Ghế inox 1m4</t>
  </si>
  <si>
    <t>Bàn chải dẹp</t>
  </si>
  <si>
    <t>Ky hốt rác</t>
  </si>
  <si>
    <t>2.  CHI TIẾT GIÁ THÀNH DỊCH VỤ:</t>
  </si>
  <si>
    <t>2.1. Lương, thưởng, bảo hiểm, đồng phục mỗi tháng:</t>
  </si>
  <si>
    <t xml:space="preserve"> NỘI DUNG </t>
  </si>
  <si>
    <t xml:space="preserve"> ĐVT </t>
  </si>
  <si>
    <t xml:space="preserve"> ĐƠN GIÁ </t>
  </si>
  <si>
    <t xml:space="preserve"> THÀNH TIỀN </t>
  </si>
  <si>
    <t xml:space="preserve"> Người </t>
  </si>
  <si>
    <t xml:space="preserve"> Cộng:</t>
  </si>
  <si>
    <t>2.2. Chi phí túi nylon chứa rác và hóa chất sử dụng mỗi tháng:</t>
  </si>
  <si>
    <t>TÊN LOẠI VẬT TƯ, HÓA CHẤT</t>
  </si>
  <si>
    <t>NƠI SẢN XUẤT</t>
  </si>
  <si>
    <t>ĐVT</t>
  </si>
  <si>
    <t>SỐ LƯỢNG</t>
  </si>
  <si>
    <t>ĐƠN GIÁ</t>
  </si>
  <si>
    <t>THÀNH TIỀN</t>
  </si>
  <si>
    <t>GHI CHÚ</t>
  </si>
  <si>
    <t>Bao rác xanh (35x60)</t>
  </si>
  <si>
    <t>Việt Nam</t>
  </si>
  <si>
    <t>kg</t>
  </si>
  <si>
    <t>Bao rác xanh (70x80)</t>
  </si>
  <si>
    <t>Bao rác xanh (75x120)</t>
  </si>
  <si>
    <t>Bao rác vàng (35x60)</t>
  </si>
  <si>
    <t>Bao rác vàng (70x80)</t>
  </si>
  <si>
    <t>Bao rác màu đen (35x60)</t>
  </si>
  <si>
    <t>Bao rác màu trắng (35x60)</t>
  </si>
  <si>
    <t>Cộng:</t>
  </si>
  <si>
    <t xml:space="preserve">Hóa chất lau chùi thiết bị văn phòng </t>
  </si>
  <si>
    <t>lít</t>
  </si>
  <si>
    <t xml:space="preserve">Hóa chất xịt phòng </t>
  </si>
  <si>
    <t>Hóa chất vệ sinh toilet</t>
  </si>
  <si>
    <t xml:space="preserve">Hóa chất lau sàn   </t>
  </si>
  <si>
    <t xml:space="preserve">Hóa chất diệt khuẩn   </t>
  </si>
  <si>
    <t>Bột giặt</t>
  </si>
  <si>
    <t>TỔNG CỘNG I + II:</t>
  </si>
  <si>
    <t>2.3. Khấu hao máy móc, thiết bị dụng cụ, vật tư tiêu hao mỗi tháng:</t>
  </si>
  <si>
    <t>TIỀN KHẤU HAO/THÁNG</t>
  </si>
  <si>
    <t xml:space="preserve">Xe làm vệ sinh các khoa </t>
  </si>
  <si>
    <t>Khăn lau màu trắng (50x50)</t>
  </si>
  <si>
    <t>Khăn lau màu đỏ (50x50)</t>
  </si>
  <si>
    <t>Khăn lau màu xanh 50x50)</t>
  </si>
  <si>
    <t>Khăn lau màu vàng (50x50)</t>
  </si>
  <si>
    <t>Bàn chải giặt, chà sàn, vệ sinh toilet</t>
  </si>
  <si>
    <t>Ky hốt rác</t>
  </si>
  <si>
    <t>Chổi dừa</t>
  </si>
  <si>
    <t>Khẩu trang y tế</t>
  </si>
  <si>
    <t>Chai</t>
  </si>
  <si>
    <t>CỘNG</t>
  </si>
  <si>
    <t xml:space="preserve"> Lương, thưởng, bảo hiểm, đồng phục </t>
  </si>
  <si>
    <t>Tháng</t>
  </si>
  <si>
    <t xml:space="preserve"> Túi nylong chứa rác </t>
  </si>
  <si>
    <t xml:space="preserve"> Khấu hao máy móc, thiết bị dụng cụ, vật tư tiêu hao </t>
  </si>
  <si>
    <t>Tổng cộng chi phí 01 tháng (Đã bao gồm VAT)</t>
  </si>
  <si>
    <t>Tổng cộng chi phí 12 tháng (Đã bao gồm VAT)</t>
  </si>
  <si>
    <r>
      <t xml:space="preserve">Bằng chữ: </t>
    </r>
    <r>
      <rPr>
        <i/>
        <sz val="10"/>
        <color rgb="FF000000"/>
        <rFont val="Times New Roman"/>
        <family val="1"/>
      </rPr>
      <t/>
    </r>
  </si>
  <si>
    <t>1.2  Danh mục các thiết bị, dụng cụ cho làm sạch</t>
  </si>
  <si>
    <t>NGƯỜI LẬP DỰ TOÁN</t>
  </si>
  <si>
    <t>GIÁM ĐỐC</t>
  </si>
  <si>
    <t xml:space="preserve">                          </t>
  </si>
  <si>
    <t>Có in Logo theo qui định bộ y tế</t>
  </si>
  <si>
    <t>NGOẠI CẢNH</t>
  </si>
  <si>
    <t>Phía trước BV (ngoài cổng BV giáp với đường Đoàn Hoàng Minh).</t>
  </si>
  <si>
    <t>Phía trước BV (bên trong BV)</t>
  </si>
  <si>
    <t>Toàn bộ khu vực khuôn viên BV</t>
  </si>
  <si>
    <t>Khu xử lý nước thải</t>
  </si>
  <si>
    <t xml:space="preserve">Lò đốt chất thải y tế </t>
  </si>
  <si>
    <t>Chi phí quản lý</t>
  </si>
  <si>
    <t>Chi phí nhân công vệ sinh</t>
  </si>
  <si>
    <t>Chi phí đồng phục, bảo hộ lao động</t>
  </si>
  <si>
    <r>
      <t xml:space="preserve">    CỘNG HOÀ XÃ HỘI CHỦ NGHĨA VIỆT NAM
</t>
    </r>
    <r>
      <rPr>
        <b/>
        <u/>
        <sz val="13"/>
        <rFont val="Times New Roman"/>
        <family val="1"/>
      </rPr>
      <t>Độc lập - Tự do - Hạnh phúc</t>
    </r>
    <r>
      <rPr>
        <b/>
        <sz val="13"/>
        <rFont val="Times New Roman"/>
        <family val="1"/>
      </rPr>
      <t xml:space="preserve">
</t>
    </r>
  </si>
  <si>
    <t xml:space="preserve">Khoa khám </t>
  </si>
  <si>
    <t xml:space="preserve">Phòng Công tác xã hội </t>
  </si>
  <si>
    <t>Phòng khám điều trị ngoài giờ</t>
  </si>
  <si>
    <t>Quầy cấp thuốc</t>
  </si>
  <si>
    <t>Khu bên trong hồi sức cấp cứu</t>
  </si>
  <si>
    <t xml:space="preserve">Khoa ĐD&amp;ĐTCB </t>
  </si>
  <si>
    <t>Khoa VLTL – PHCN (khu B)</t>
  </si>
  <si>
    <t>Nhà thuốc Bệnh viện (giáp nhà giữ xe người bệnh)</t>
  </si>
  <si>
    <t>Các phòng khác: Kho, Kho hồ sơ, Thang máy 1, Thang máy 2, thang máy chuyển đồ bẩn, WC nhân viên, WC người bệnh Nữ, WC người bệnh nam …</t>
  </si>
  <si>
    <t>Các phòng khác: Kho, Kho hồ sơ, Thang máy 1, Thang máy 2, Thang vận chuyển đồ bẩn, WC nhân viên, WC người bệnh Nữ, WC người bệnh nam …</t>
  </si>
  <si>
    <t>Các phòng khác: Kho, Kho hồ sơ, Thang máy 1, Thang máy 2, Thang vận chuyển đồ bẩn, WC nhân viên nam, WC nhân viên Nữ, WC người bệnh …</t>
  </si>
  <si>
    <t>Khoa Ngoại phụ</t>
  </si>
  <si>
    <t>Phòng công đoàn</t>
  </si>
  <si>
    <t>Thư viện</t>
  </si>
  <si>
    <t>Phòng tiếp dân</t>
  </si>
  <si>
    <t>Các phòng khác: Kho, Kho hồ sơ, Thang máy 1, Thang máy 2</t>
  </si>
  <si>
    <t>SÂN THƯỢNG</t>
  </si>
  <si>
    <t>Vệ sinh cửa, khung cửa, sàn,…   2 tuần/lần</t>
  </si>
  <si>
    <t>Hóa chất javel 12%</t>
  </si>
  <si>
    <t xml:space="preserve">Bột giặt </t>
  </si>
  <si>
    <t>1.4 Danh mục vật tư tiêu hao, vật dụng thường xuyên thay thế cho hoạt động làm sạch sử dụng mỗi tháng:</t>
  </si>
  <si>
    <t>Malaysia</t>
  </si>
  <si>
    <t>Pháp</t>
  </si>
  <si>
    <r>
      <t>Tổng chi phí Dịch vụ vệ sinh nội, ngoại cảnh làm sạch Bệnh viện Y học cổ truyền Trần Văn An</t>
    </r>
    <r>
      <rPr>
        <b/>
        <i/>
        <sz val="13"/>
        <rFont val="Times New Roman"/>
        <family val="1"/>
      </rPr>
      <t xml:space="preserve"> </t>
    </r>
    <r>
      <rPr>
        <b/>
        <sz val="13"/>
        <rFont val="Times New Roman"/>
        <family val="1"/>
      </rPr>
      <t>năm 2026-2027:</t>
    </r>
  </si>
  <si>
    <t xml:space="preserve"> Tiền hóa chất tẩy rửa </t>
  </si>
  <si>
    <r>
      <t xml:space="preserve">                </t>
    </r>
    <r>
      <rPr>
        <sz val="13"/>
        <rFont val="Times New Roman"/>
        <family val="1"/>
      </rPr>
      <t>SỞ Y TẾ TỈNH VĨNH LONG</t>
    </r>
    <r>
      <rPr>
        <b/>
        <sz val="13"/>
        <rFont val="Times New Roman"/>
        <family val="1"/>
      </rPr>
      <t xml:space="preserve">              
BỆNH VI</t>
    </r>
    <r>
      <rPr>
        <b/>
        <u/>
        <sz val="13"/>
        <rFont val="Times New Roman"/>
        <family val="1"/>
      </rPr>
      <t>ỆN YHCT TRẦ</t>
    </r>
    <r>
      <rPr>
        <b/>
        <sz val="13"/>
        <rFont val="Times New Roman"/>
        <family val="1"/>
      </rPr>
      <t>N VĂN AN</t>
    </r>
  </si>
  <si>
    <t>TÊN LOẠI THIẾT BỊ, PHƯƠNG TIỆN</t>
  </si>
  <si>
    <t>Hai tỷ, một trăm tám mươi chín triệu, sáu trăm lẻ sáu nghìn đồng</t>
  </si>
  <si>
    <t>I. Túi nylong chứa rác</t>
  </si>
  <si>
    <t xml:space="preserve"> II. Hóa chất tẩy rửa </t>
  </si>
  <si>
    <t xml:space="preserve">Máy chà sàn đa năng </t>
  </si>
  <si>
    <t xml:space="preserve">Máy hút nước trên sàn </t>
  </si>
  <si>
    <t>Máy hút bụi khô không ồn</t>
  </si>
  <si>
    <t>Máy phun rửa áp lực cao</t>
  </si>
  <si>
    <t xml:space="preserve">Biển báo sàn ướt </t>
  </si>
  <si>
    <t xml:space="preserve">Bộ cây lau sàn </t>
  </si>
  <si>
    <t xml:space="preserve">Máy hút nước trên sàn  </t>
  </si>
  <si>
    <t>SỐ THÁNG KHẤU HAO</t>
  </si>
  <si>
    <t xml:space="preserve">           Vĩnh Long, ngày 13 tháng 8 năm 2025</t>
  </si>
  <si>
    <t>Ghi chú: Giá dự toán tham khảo Chứng thư thẩm định giá số 067/2025/2047/CTTĐ-VAAE-HCM ngày 07/8/2025 của Công Ty Cổ Phần Giám Định và Thẩm Định Tài Sản Việt Nam – Chi Nhánh Hồ Chí Minh thực hiện</t>
  </si>
  <si>
    <t xml:space="preserve">DỰ TOÁN
Gói thầu: Thuê dịch vụ vệ sinh nội, ngoại cảnh làm sạch Bệnh viện Y học cổ truyền Trần Văn An năm 2026-2027
(Đính kèm biên bản họp thống nhất dự toán)
</t>
  </si>
  <si>
    <r>
      <t xml:space="preserve">BỆNH VIỆN YHCT TRẦN VĂN AN
TỔ </t>
    </r>
    <r>
      <rPr>
        <b/>
        <u/>
        <sz val="13"/>
        <rFont val="Times New Roman"/>
        <family val="1"/>
      </rPr>
      <t>MUA S</t>
    </r>
    <r>
      <rPr>
        <b/>
        <sz val="13"/>
        <rFont val="Times New Roman"/>
        <family val="1"/>
      </rPr>
      <t>ẮM</t>
    </r>
  </si>
  <si>
    <r>
      <t xml:space="preserve">DỰ TOÁN
Gói thầu: Thuê dịch vụ vệ sinh nội, ngoại cảnh làm sạch Bệnh viện Y học cổ truyền Trần Văn An năm 2026-2027
</t>
    </r>
    <r>
      <rPr>
        <sz val="13"/>
        <rFont val="Times New Roman"/>
        <family val="1"/>
      </rPr>
      <t>(Kèm theo Tờ trình ngày     /9/2025 của Bệnh viện YHCT Trần Văn An)</t>
    </r>
  </si>
  <si>
    <t>TỔ MUA SẮM</t>
  </si>
  <si>
    <t xml:space="preserve">           Vĩnh Long, ngày    tháng 9 năm 2025</t>
  </si>
  <si>
    <r>
      <t xml:space="preserve">BỆNH VIỆN YHCT TRẦN VĂN AN
TỔ </t>
    </r>
    <r>
      <rPr>
        <b/>
        <u/>
        <sz val="13"/>
        <color theme="1"/>
        <rFont val="Times New Roman"/>
        <family val="1"/>
      </rPr>
      <t>MUA S</t>
    </r>
    <r>
      <rPr>
        <b/>
        <sz val="13"/>
        <color theme="1"/>
        <rFont val="Times New Roman"/>
        <family val="1"/>
      </rPr>
      <t>ẮM</t>
    </r>
  </si>
  <si>
    <r>
      <t xml:space="preserve">    CỘNG HOÀ XÃ HỘI CHỦ NGHĨA VIỆT NAM
</t>
    </r>
    <r>
      <rPr>
        <b/>
        <u/>
        <sz val="13"/>
        <color theme="1"/>
        <rFont val="Times New Roman"/>
        <family val="1"/>
      </rPr>
      <t>Độc lập - Tự do - Hạnh phúc</t>
    </r>
    <r>
      <rPr>
        <b/>
        <sz val="13"/>
        <color theme="1"/>
        <rFont val="Times New Roman"/>
        <family val="1"/>
      </rPr>
      <t xml:space="preserve">
</t>
    </r>
  </si>
  <si>
    <r>
      <t xml:space="preserve">DỰ TOÁN
Gói thầu: Thuê dịch vụ vệ sinh nội, ngoại cảnh làm sạch Bệnh viện Y học cổ truyền Trần Văn An năm 2026-2027
</t>
    </r>
    <r>
      <rPr>
        <sz val="13"/>
        <color theme="1"/>
        <rFont val="Times New Roman"/>
        <family val="1"/>
      </rPr>
      <t>(Kèm theo Tờ trình ngày      /9/2025 của Bệnh viện YHCT Trần Văn An)</t>
    </r>
  </si>
  <si>
    <t>Danh mục các thiết bị, dụng cụ cho làm sạch</t>
  </si>
  <si>
    <t>Danh mục hóa chất sử dụng cho làm sạch sử dụng mỗi tháng:</t>
  </si>
  <si>
    <t>Danh mục vật tư tiêu hao, vật dụng thường xuyên thay thế cho hoạt động làm sạch sử dụng mỗi tháng:</t>
  </si>
  <si>
    <t>Chi phí túi nylon chứa rác và hóa chất sử dụng mỗi tháng:</t>
  </si>
  <si>
    <t>Khấu hao máy móc, thiết bị dụng cụ, vật tư tiêu hao mỗi tháng: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</si>
</sst>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0"/>
  </numFmts>
  <fonts count="24" x14ac:knownFonts="1">
    <font>
      <sz val="11"/>
      <color theme="1"/>
      <name val="Calibri"/>
      <family val="2"/>
      <charset val="163"/>
      <scheme val="minor"/>
    </font>
    <font>
      <b/>
      <sz val="14"/>
      <name val="Times New Roman"/>
      <family val="1"/>
    </font>
    <font>
      <i/>
      <sz val="10"/>
      <color rgb="FF000000"/>
      <name val="Times New Roman"/>
      <family val="1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Calibri"/>
      <family val="2"/>
      <charset val="163"/>
      <scheme val="minor"/>
    </font>
    <font>
      <sz val="13"/>
      <name val="Times New Roman"/>
      <family val="1"/>
    </font>
    <font>
      <i/>
      <sz val="13"/>
      <name val="Times New Roman"/>
      <family val="1"/>
    </font>
    <font>
      <sz val="13"/>
      <name val="Calibri"/>
      <family val="2"/>
      <scheme val="minor"/>
    </font>
    <font>
      <b/>
      <u/>
      <sz val="13"/>
      <name val="Times New Roman"/>
      <family val="1"/>
    </font>
    <font>
      <b/>
      <i/>
      <sz val="13"/>
      <name val="Times New Roman"/>
      <family val="1"/>
    </font>
    <font>
      <b/>
      <sz val="13"/>
      <name val="Calibri"/>
      <family val="2"/>
      <scheme val="minor"/>
    </font>
    <font>
      <sz val="12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rgb="FFFF0000"/>
      <name val="Times New Roman"/>
      <family val="1"/>
    </font>
    <font>
      <b/>
      <sz val="13"/>
      <color theme="1"/>
      <name val="Times New Roman"/>
      <family val="1"/>
    </font>
    <font>
      <b/>
      <u/>
      <sz val="13"/>
      <color theme="1"/>
      <name val="Times New Roman"/>
      <family val="1"/>
    </font>
    <font>
      <sz val="14"/>
      <color theme="1"/>
      <name val="Times New Roman"/>
      <family val="1"/>
    </font>
    <font>
      <sz val="13"/>
      <color theme="1"/>
      <name val="Calibri"/>
      <family val="2"/>
      <charset val="163"/>
      <scheme val="minor"/>
    </font>
    <font>
      <i/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EEAF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wrapText="1"/>
    </xf>
    <xf numFmtId="0" fontId="4" fillId="0" borderId="0" xfId="0" applyFont="1"/>
    <xf numFmtId="0" fontId="6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3" fontId="6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6" fillId="0" borderId="0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wrapText="1"/>
    </xf>
    <xf numFmtId="3" fontId="6" fillId="0" borderId="0" xfId="0" applyNumberFormat="1" applyFont="1" applyFill="1"/>
    <xf numFmtId="0" fontId="3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1" xfId="0" applyFont="1" applyFill="1" applyBorder="1" applyAlignment="1"/>
    <xf numFmtId="0" fontId="13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3" fontId="6" fillId="0" borderId="1" xfId="0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Alignment="1">
      <alignment vertical="center" wrapText="1"/>
    </xf>
    <xf numFmtId="0" fontId="4" fillId="0" borderId="0" xfId="0" applyFont="1" applyBorder="1" applyAlignment="1">
      <alignment vertical="center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/>
    <xf numFmtId="3" fontId="14" fillId="0" borderId="0" xfId="0" applyNumberFormat="1" applyFont="1"/>
    <xf numFmtId="0" fontId="14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6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3" fontId="6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vertical="center"/>
    </xf>
    <xf numFmtId="3" fontId="4" fillId="0" borderId="0" xfId="0" applyNumberFormat="1" applyFont="1" applyFill="1"/>
    <xf numFmtId="0" fontId="1" fillId="0" borderId="0" xfId="0" applyFont="1" applyFill="1"/>
    <xf numFmtId="0" fontId="4" fillId="0" borderId="0" xfId="0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Fill="1"/>
    <xf numFmtId="3" fontId="8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3" fontId="11" fillId="0" borderId="0" xfId="0" applyNumberFormat="1" applyFont="1" applyFill="1" applyAlignment="1">
      <alignment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3" fontId="13" fillId="0" borderId="0" xfId="0" applyNumberFormat="1" applyFont="1" applyFill="1" applyBorder="1" applyAlignment="1">
      <alignment vertical="center" wrapText="1"/>
    </xf>
    <xf numFmtId="3" fontId="4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wrapText="1"/>
    </xf>
    <xf numFmtId="164" fontId="3" fillId="0" borderId="0" xfId="0" applyNumberFormat="1" applyFont="1" applyFill="1"/>
    <xf numFmtId="164" fontId="6" fillId="0" borderId="0" xfId="0" applyNumberFormat="1" applyFont="1" applyFill="1" applyBorder="1" applyAlignment="1">
      <alignment horizontal="center" wrapText="1"/>
    </xf>
    <xf numFmtId="165" fontId="4" fillId="0" borderId="0" xfId="0" applyNumberFormat="1" applyFont="1" applyFill="1"/>
    <xf numFmtId="0" fontId="10" fillId="0" borderId="0" xfId="0" applyFont="1" applyFill="1" applyBorder="1" applyAlignment="1">
      <alignment horizontal="left" vertical="center" wrapText="1"/>
    </xf>
    <xf numFmtId="2" fontId="1" fillId="0" borderId="0" xfId="0" applyNumberFormat="1" applyFont="1" applyFill="1"/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vertical="center" wrapText="1"/>
    </xf>
    <xf numFmtId="3" fontId="15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5" fillId="0" borderId="0" xfId="0" applyFont="1" applyAlignment="1">
      <alignment horizontal="center" vertical="top"/>
    </xf>
    <xf numFmtId="3" fontId="13" fillId="0" borderId="0" xfId="0" applyNumberFormat="1" applyFont="1"/>
    <xf numFmtId="0" fontId="17" fillId="0" borderId="0" xfId="0" applyFont="1"/>
    <xf numFmtId="0" fontId="13" fillId="0" borderId="0" xfId="0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5" fillId="0" borderId="0" xfId="0" applyFont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3" fontId="13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1" xfId="0" applyFont="1" applyBorder="1"/>
    <xf numFmtId="0" fontId="13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3" fontId="15" fillId="0" borderId="0" xfId="0" applyNumberFormat="1" applyFont="1"/>
    <xf numFmtId="0" fontId="21" fillId="0" borderId="0" xfId="0" applyFont="1"/>
    <xf numFmtId="0" fontId="15" fillId="2" borderId="1" xfId="0" applyFont="1" applyFill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3" fontId="13" fillId="0" borderId="0" xfId="0" applyNumberFormat="1" applyFont="1" applyAlignment="1">
      <alignment horizontal="right" vertical="center" wrapText="1"/>
    </xf>
    <xf numFmtId="3" fontId="15" fillId="0" borderId="0" xfId="0" applyNumberFormat="1" applyFont="1" applyAlignment="1">
      <alignment horizontal="right" vertical="center" wrapText="1"/>
    </xf>
    <xf numFmtId="3" fontId="17" fillId="0" borderId="0" xfId="0" applyNumberFormat="1" applyFont="1"/>
    <xf numFmtId="3" fontId="22" fillId="0" borderId="0" xfId="0" applyNumberFormat="1" applyFont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3" fontId="22" fillId="0" borderId="0" xfId="0" applyNumberFormat="1" applyFont="1" applyAlignment="1">
      <alignment vertical="center" wrapText="1"/>
    </xf>
    <xf numFmtId="3" fontId="13" fillId="0" borderId="1" xfId="0" applyNumberFormat="1" applyFont="1" applyBorder="1" applyAlignment="1">
      <alignment horizontal="right" vertical="center" wrapText="1"/>
    </xf>
    <xf numFmtId="3" fontId="23" fillId="0" borderId="0" xfId="0" applyNumberFormat="1" applyFont="1" applyAlignment="1">
      <alignment vertical="center" wrapText="1"/>
    </xf>
    <xf numFmtId="0" fontId="20" fillId="0" borderId="1" xfId="0" applyFont="1" applyBorder="1" applyAlignment="1">
      <alignment horizontal="center"/>
    </xf>
    <xf numFmtId="3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3" fontId="13" fillId="0" borderId="1" xfId="0" applyNumberFormat="1" applyFont="1" applyBorder="1" applyAlignment="1">
      <alignment vertical="center" wrapText="1"/>
    </xf>
    <xf numFmtId="3" fontId="13" fillId="0" borderId="0" xfId="0" applyNumberFormat="1" applyFont="1" applyAlignment="1">
      <alignment vertical="center" wrapText="1"/>
    </xf>
    <xf numFmtId="3" fontId="15" fillId="0" borderId="1" xfId="0" applyNumberFormat="1" applyFont="1" applyBorder="1" applyAlignment="1">
      <alignment vertical="center" wrapText="1"/>
    </xf>
    <xf numFmtId="3" fontId="15" fillId="0" borderId="0" xfId="0" applyNumberFormat="1" applyFont="1" applyAlignment="1">
      <alignment vertical="center" wrapText="1"/>
    </xf>
    <xf numFmtId="0" fontId="15" fillId="0" borderId="0" xfId="0" applyFont="1"/>
    <xf numFmtId="0" fontId="17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right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5" fillId="0" borderId="0" xfId="0" applyFont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3" fontId="13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righ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right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1"/>
  <sheetViews>
    <sheetView topLeftCell="A160" zoomScale="112" zoomScaleNormal="112" workbookViewId="0">
      <selection activeCell="F170" sqref="F170"/>
    </sheetView>
  </sheetViews>
  <sheetFormatPr defaultColWidth="9.140625" defaultRowHeight="18.75" x14ac:dyDescent="0.3"/>
  <cols>
    <col min="1" max="1" width="5.140625" style="1" customWidth="1"/>
    <col min="2" max="2" width="11.28515625" style="2" customWidth="1"/>
    <col min="3" max="3" width="34.140625" style="1" customWidth="1"/>
    <col min="4" max="4" width="9.42578125" style="1" customWidth="1"/>
    <col min="5" max="5" width="7.42578125" style="1" customWidth="1"/>
    <col min="6" max="6" width="9.28515625" style="1" customWidth="1"/>
    <col min="7" max="7" width="12.28515625" style="1" customWidth="1"/>
    <col min="8" max="8" width="5.5703125" style="1" customWidth="1"/>
    <col min="9" max="9" width="8.42578125" style="1" customWidth="1"/>
    <col min="10" max="10" width="8.5703125" style="1" customWidth="1"/>
    <col min="11" max="11" width="14.140625" style="1" customWidth="1"/>
    <col min="12" max="17" width="9.140625" style="42" customWidth="1"/>
    <col min="18" max="18" width="3.42578125" style="42" bestFit="1" customWidth="1"/>
    <col min="19" max="19" width="12.28515625" style="83" bestFit="1" customWidth="1"/>
    <col min="20" max="20" width="11.140625" style="42" bestFit="1" customWidth="1"/>
    <col min="21" max="21" width="11.140625" style="1" bestFit="1" customWidth="1"/>
    <col min="22" max="16384" width="9.140625" style="1"/>
  </cols>
  <sheetData>
    <row r="1" spans="1:20" ht="44.25" customHeight="1" x14ac:dyDescent="0.3">
      <c r="A1" s="181" t="s">
        <v>190</v>
      </c>
      <c r="B1" s="181"/>
      <c r="C1" s="181"/>
      <c r="D1" s="181" t="s">
        <v>148</v>
      </c>
      <c r="E1" s="182"/>
      <c r="F1" s="182"/>
      <c r="G1" s="182"/>
      <c r="H1" s="182"/>
      <c r="I1" s="182"/>
      <c r="J1" s="182"/>
      <c r="K1" s="182"/>
      <c r="L1" s="66"/>
      <c r="M1" s="66"/>
      <c r="N1" s="66"/>
      <c r="O1" s="66"/>
      <c r="P1" s="66"/>
      <c r="Q1" s="66"/>
      <c r="R1" s="66"/>
      <c r="S1" s="41"/>
    </row>
    <row r="2" spans="1:20" ht="18.75" customHeight="1" x14ac:dyDescent="0.3">
      <c r="A2" s="183" t="s">
        <v>137</v>
      </c>
      <c r="B2" s="183"/>
      <c r="C2" s="183"/>
      <c r="D2" s="184" t="s">
        <v>193</v>
      </c>
      <c r="E2" s="184"/>
      <c r="F2" s="184"/>
      <c r="G2" s="184"/>
      <c r="H2" s="184"/>
      <c r="I2" s="184"/>
      <c r="J2" s="184"/>
      <c r="K2" s="184"/>
      <c r="L2" s="67"/>
      <c r="M2" s="67"/>
      <c r="N2" s="67"/>
      <c r="O2" s="67"/>
      <c r="P2" s="67"/>
      <c r="Q2" s="67"/>
      <c r="R2" s="67"/>
      <c r="S2" s="41"/>
    </row>
    <row r="3" spans="1:20" ht="12" customHeight="1" x14ac:dyDescent="0.3">
      <c r="A3" s="7"/>
      <c r="B3" s="6"/>
      <c r="C3" s="6"/>
      <c r="D3" s="6"/>
      <c r="E3" s="6"/>
      <c r="F3" s="6"/>
      <c r="G3" s="185"/>
      <c r="H3" s="185"/>
      <c r="I3" s="185"/>
      <c r="J3" s="185"/>
      <c r="K3" s="185"/>
      <c r="L3" s="68"/>
      <c r="M3" s="68"/>
      <c r="N3" s="68"/>
      <c r="O3" s="68"/>
      <c r="P3" s="68"/>
      <c r="Q3" s="68"/>
      <c r="R3" s="68"/>
      <c r="S3" s="41"/>
    </row>
    <row r="4" spans="1:20" ht="58.5" customHeight="1" x14ac:dyDescent="0.3">
      <c r="A4" s="183" t="s">
        <v>191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69"/>
      <c r="M4" s="69"/>
      <c r="N4" s="69"/>
      <c r="O4" s="69"/>
      <c r="P4" s="69"/>
      <c r="Q4" s="69"/>
      <c r="R4" s="69"/>
      <c r="S4" s="41"/>
    </row>
    <row r="5" spans="1:20" ht="21" customHeight="1" x14ac:dyDescent="0.3">
      <c r="A5" s="9"/>
      <c r="B5" s="170" t="s">
        <v>0</v>
      </c>
      <c r="C5" s="170"/>
      <c r="D5" s="170"/>
      <c r="E5" s="170"/>
      <c r="F5" s="170"/>
      <c r="G5" s="170"/>
      <c r="H5" s="170"/>
      <c r="I5" s="170"/>
      <c r="J5" s="170"/>
      <c r="K5" s="170"/>
      <c r="L5" s="70"/>
      <c r="M5" s="70"/>
      <c r="N5" s="70"/>
      <c r="O5" s="70"/>
      <c r="P5" s="70"/>
      <c r="Q5" s="70"/>
      <c r="R5" s="70"/>
      <c r="S5" s="41"/>
    </row>
    <row r="6" spans="1:20" ht="20.25" customHeight="1" x14ac:dyDescent="0.3">
      <c r="A6" s="9"/>
      <c r="B6" s="170" t="s">
        <v>1</v>
      </c>
      <c r="C6" s="170"/>
      <c r="D6" s="170"/>
      <c r="E6" s="170"/>
      <c r="F6" s="170"/>
      <c r="G6" s="170"/>
      <c r="H6" s="170"/>
      <c r="I6" s="170"/>
      <c r="J6" s="170"/>
      <c r="K6" s="170"/>
      <c r="L6" s="70"/>
      <c r="M6" s="70"/>
      <c r="N6" s="70"/>
      <c r="O6" s="70"/>
      <c r="P6" s="70"/>
      <c r="Q6" s="70"/>
      <c r="R6" s="70"/>
      <c r="S6" s="41"/>
    </row>
    <row r="7" spans="1:20" s="2" customFormat="1" ht="18.75" customHeight="1" x14ac:dyDescent="0.3">
      <c r="A7" s="12" t="s">
        <v>2</v>
      </c>
      <c r="B7" s="186" t="s">
        <v>3</v>
      </c>
      <c r="C7" s="186"/>
      <c r="D7" s="186"/>
      <c r="E7" s="186"/>
      <c r="F7" s="186"/>
      <c r="G7" s="186"/>
      <c r="H7" s="186"/>
      <c r="I7" s="186" t="s">
        <v>4</v>
      </c>
      <c r="J7" s="186"/>
      <c r="K7" s="13" t="s">
        <v>5</v>
      </c>
      <c r="L7" s="71"/>
      <c r="M7" s="71"/>
      <c r="N7" s="71"/>
      <c r="O7" s="71"/>
      <c r="P7" s="71"/>
      <c r="Q7" s="71"/>
      <c r="R7" s="71"/>
      <c r="S7" s="72"/>
      <c r="T7" s="73"/>
    </row>
    <row r="8" spans="1:20" ht="18.75" customHeight="1" x14ac:dyDescent="0.3">
      <c r="A8" s="187" t="s">
        <v>6</v>
      </c>
      <c r="B8" s="188"/>
      <c r="C8" s="188"/>
      <c r="D8" s="188"/>
      <c r="E8" s="188"/>
      <c r="F8" s="188"/>
      <c r="G8" s="188"/>
      <c r="H8" s="189"/>
      <c r="I8" s="190"/>
      <c r="J8" s="190"/>
      <c r="K8" s="14"/>
      <c r="L8" s="58"/>
      <c r="M8" s="58"/>
      <c r="N8" s="58"/>
      <c r="O8" s="58"/>
      <c r="P8" s="58"/>
      <c r="Q8" s="58"/>
      <c r="R8" s="58"/>
      <c r="S8" s="41"/>
    </row>
    <row r="9" spans="1:20" s="36" customFormat="1" ht="18" customHeight="1" x14ac:dyDescent="0.25">
      <c r="A9" s="28">
        <v>1</v>
      </c>
      <c r="B9" s="167" t="s">
        <v>149</v>
      </c>
      <c r="C9" s="167"/>
      <c r="D9" s="167"/>
      <c r="E9" s="167"/>
      <c r="F9" s="167"/>
      <c r="G9" s="167"/>
      <c r="H9" s="167"/>
      <c r="I9" s="169" t="s">
        <v>7</v>
      </c>
      <c r="J9" s="169"/>
      <c r="K9" s="31"/>
      <c r="L9" s="60"/>
      <c r="M9" s="60"/>
      <c r="N9" s="60"/>
      <c r="O9" s="60"/>
      <c r="P9" s="60"/>
      <c r="Q9" s="60"/>
      <c r="R9" s="60"/>
      <c r="S9" s="74"/>
      <c r="T9" s="75"/>
    </row>
    <row r="10" spans="1:20" s="36" customFormat="1" ht="18" customHeight="1" x14ac:dyDescent="0.25">
      <c r="A10" s="28">
        <v>2</v>
      </c>
      <c r="B10" s="167" t="s">
        <v>150</v>
      </c>
      <c r="C10" s="167"/>
      <c r="D10" s="167"/>
      <c r="E10" s="167"/>
      <c r="F10" s="167"/>
      <c r="G10" s="167"/>
      <c r="H10" s="167"/>
      <c r="I10" s="169" t="s">
        <v>7</v>
      </c>
      <c r="J10" s="169"/>
      <c r="K10" s="31"/>
      <c r="L10" s="60"/>
      <c r="M10" s="60"/>
      <c r="N10" s="60"/>
      <c r="O10" s="60"/>
      <c r="P10" s="60"/>
      <c r="Q10" s="60"/>
      <c r="R10" s="60"/>
      <c r="S10" s="74"/>
      <c r="T10" s="75"/>
    </row>
    <row r="11" spans="1:20" s="36" customFormat="1" ht="18" customHeight="1" x14ac:dyDescent="0.25">
      <c r="A11" s="28">
        <v>3</v>
      </c>
      <c r="B11" s="171" t="s">
        <v>151</v>
      </c>
      <c r="C11" s="172"/>
      <c r="D11" s="172"/>
      <c r="E11" s="172"/>
      <c r="F11" s="172"/>
      <c r="G11" s="172"/>
      <c r="H11" s="173"/>
      <c r="I11" s="169" t="s">
        <v>7</v>
      </c>
      <c r="J11" s="169"/>
      <c r="K11" s="31"/>
      <c r="L11" s="60"/>
      <c r="M11" s="60"/>
      <c r="N11" s="60"/>
      <c r="O11" s="60"/>
      <c r="P11" s="60"/>
      <c r="Q11" s="60"/>
      <c r="R11" s="60"/>
      <c r="S11" s="74"/>
      <c r="T11" s="75"/>
    </row>
    <row r="12" spans="1:20" s="36" customFormat="1" ht="18" customHeight="1" x14ac:dyDescent="0.25">
      <c r="A12" s="28">
        <v>4</v>
      </c>
      <c r="B12" s="167" t="s">
        <v>152</v>
      </c>
      <c r="C12" s="167"/>
      <c r="D12" s="167"/>
      <c r="E12" s="167"/>
      <c r="F12" s="167"/>
      <c r="G12" s="167"/>
      <c r="H12" s="167"/>
      <c r="I12" s="169" t="s">
        <v>7</v>
      </c>
      <c r="J12" s="169"/>
      <c r="K12" s="31"/>
      <c r="L12" s="60"/>
      <c r="M12" s="60"/>
      <c r="N12" s="60"/>
      <c r="O12" s="60"/>
      <c r="P12" s="60"/>
      <c r="Q12" s="60"/>
      <c r="R12" s="60"/>
      <c r="S12" s="74"/>
      <c r="T12" s="75"/>
    </row>
    <row r="13" spans="1:20" s="36" customFormat="1" ht="18" customHeight="1" x14ac:dyDescent="0.25">
      <c r="A13" s="28">
        <v>5</v>
      </c>
      <c r="B13" s="167" t="s">
        <v>153</v>
      </c>
      <c r="C13" s="167"/>
      <c r="D13" s="167"/>
      <c r="E13" s="167"/>
      <c r="F13" s="167"/>
      <c r="G13" s="167"/>
      <c r="H13" s="167"/>
      <c r="I13" s="169" t="s">
        <v>7</v>
      </c>
      <c r="J13" s="169"/>
      <c r="K13" s="31"/>
      <c r="L13" s="60"/>
      <c r="M13" s="60"/>
      <c r="N13" s="60"/>
      <c r="O13" s="60"/>
      <c r="P13" s="60"/>
      <c r="Q13" s="60"/>
      <c r="R13" s="60"/>
      <c r="S13" s="74"/>
      <c r="T13" s="75"/>
    </row>
    <row r="14" spans="1:20" s="36" customFormat="1" ht="18" customHeight="1" x14ac:dyDescent="0.25">
      <c r="A14" s="28">
        <v>6</v>
      </c>
      <c r="B14" s="167" t="s">
        <v>8</v>
      </c>
      <c r="C14" s="167"/>
      <c r="D14" s="167"/>
      <c r="E14" s="167"/>
      <c r="F14" s="167"/>
      <c r="G14" s="167"/>
      <c r="H14" s="167"/>
      <c r="I14" s="169" t="s">
        <v>7</v>
      </c>
      <c r="J14" s="169"/>
      <c r="K14" s="31"/>
      <c r="L14" s="60"/>
      <c r="M14" s="60"/>
      <c r="N14" s="60"/>
      <c r="O14" s="60"/>
      <c r="P14" s="60"/>
      <c r="Q14" s="60"/>
      <c r="R14" s="60"/>
      <c r="S14" s="74"/>
      <c r="T14" s="75"/>
    </row>
    <row r="15" spans="1:20" s="36" customFormat="1" ht="18" customHeight="1" x14ac:dyDescent="0.25">
      <c r="A15" s="28">
        <v>7</v>
      </c>
      <c r="B15" s="167" t="s">
        <v>9</v>
      </c>
      <c r="C15" s="167"/>
      <c r="D15" s="167"/>
      <c r="E15" s="167"/>
      <c r="F15" s="167"/>
      <c r="G15" s="167"/>
      <c r="H15" s="167"/>
      <c r="I15" s="169" t="s">
        <v>7</v>
      </c>
      <c r="J15" s="169"/>
      <c r="K15" s="31"/>
      <c r="L15" s="60"/>
      <c r="M15" s="60"/>
      <c r="N15" s="60"/>
      <c r="O15" s="60"/>
      <c r="P15" s="60"/>
      <c r="Q15" s="60"/>
      <c r="R15" s="60"/>
      <c r="S15" s="74"/>
      <c r="T15" s="75"/>
    </row>
    <row r="16" spans="1:20" s="36" customFormat="1" ht="18" customHeight="1" x14ac:dyDescent="0.25">
      <c r="A16" s="28">
        <v>8</v>
      </c>
      <c r="B16" s="167" t="s">
        <v>10</v>
      </c>
      <c r="C16" s="167"/>
      <c r="D16" s="167"/>
      <c r="E16" s="167"/>
      <c r="F16" s="167"/>
      <c r="G16" s="167"/>
      <c r="H16" s="167"/>
      <c r="I16" s="169" t="s">
        <v>7</v>
      </c>
      <c r="J16" s="169"/>
      <c r="K16" s="31"/>
      <c r="L16" s="60"/>
      <c r="M16" s="60"/>
      <c r="N16" s="60"/>
      <c r="O16" s="60"/>
      <c r="P16" s="60"/>
      <c r="Q16" s="60"/>
      <c r="R16" s="60"/>
      <c r="S16" s="74"/>
      <c r="T16" s="75"/>
    </row>
    <row r="17" spans="1:20" s="36" customFormat="1" ht="18" customHeight="1" x14ac:dyDescent="0.25">
      <c r="A17" s="28">
        <v>9</v>
      </c>
      <c r="B17" s="167" t="s">
        <v>154</v>
      </c>
      <c r="C17" s="167"/>
      <c r="D17" s="167"/>
      <c r="E17" s="167"/>
      <c r="F17" s="167"/>
      <c r="G17" s="167"/>
      <c r="H17" s="167"/>
      <c r="I17" s="169" t="s">
        <v>7</v>
      </c>
      <c r="J17" s="169"/>
      <c r="K17" s="31"/>
      <c r="L17" s="60"/>
      <c r="M17" s="60"/>
      <c r="N17" s="60"/>
      <c r="O17" s="60"/>
      <c r="P17" s="60"/>
      <c r="Q17" s="60"/>
      <c r="R17" s="60"/>
      <c r="S17" s="74"/>
      <c r="T17" s="75"/>
    </row>
    <row r="18" spans="1:20" s="36" customFormat="1" ht="18.75" customHeight="1" x14ac:dyDescent="0.25">
      <c r="A18" s="28">
        <v>10</v>
      </c>
      <c r="B18" s="171" t="s">
        <v>155</v>
      </c>
      <c r="C18" s="172"/>
      <c r="D18" s="172"/>
      <c r="E18" s="172"/>
      <c r="F18" s="172"/>
      <c r="G18" s="172"/>
      <c r="H18" s="173"/>
      <c r="I18" s="169" t="s">
        <v>7</v>
      </c>
      <c r="J18" s="169"/>
      <c r="K18" s="31"/>
      <c r="L18" s="60"/>
      <c r="M18" s="60"/>
      <c r="N18" s="60"/>
      <c r="O18" s="60"/>
      <c r="P18" s="60"/>
      <c r="Q18" s="60"/>
      <c r="R18" s="60"/>
      <c r="S18" s="74"/>
      <c r="T18" s="75"/>
    </row>
    <row r="19" spans="1:20" s="36" customFormat="1" ht="21" customHeight="1" x14ac:dyDescent="0.25">
      <c r="A19" s="28">
        <v>11</v>
      </c>
      <c r="B19" s="177" t="s">
        <v>156</v>
      </c>
      <c r="C19" s="178"/>
      <c r="D19" s="178"/>
      <c r="E19" s="178"/>
      <c r="F19" s="178"/>
      <c r="G19" s="178"/>
      <c r="H19" s="179"/>
      <c r="I19" s="169" t="s">
        <v>7</v>
      </c>
      <c r="J19" s="169"/>
      <c r="K19" s="31"/>
      <c r="L19" s="60"/>
      <c r="M19" s="60"/>
      <c r="N19" s="60"/>
      <c r="O19" s="60"/>
      <c r="P19" s="60"/>
      <c r="Q19" s="60"/>
      <c r="R19" s="60"/>
      <c r="S19" s="74"/>
      <c r="T19" s="75"/>
    </row>
    <row r="20" spans="1:20" s="36" customFormat="1" ht="33" customHeight="1" x14ac:dyDescent="0.25">
      <c r="A20" s="28">
        <v>12</v>
      </c>
      <c r="B20" s="167" t="s">
        <v>157</v>
      </c>
      <c r="C20" s="167"/>
      <c r="D20" s="167"/>
      <c r="E20" s="167"/>
      <c r="F20" s="167"/>
      <c r="G20" s="167"/>
      <c r="H20" s="167"/>
      <c r="I20" s="169" t="s">
        <v>7</v>
      </c>
      <c r="J20" s="169"/>
      <c r="K20" s="31"/>
      <c r="L20" s="60"/>
      <c r="M20" s="60"/>
      <c r="N20" s="60"/>
      <c r="O20" s="60"/>
      <c r="P20" s="60"/>
      <c r="Q20" s="60"/>
      <c r="R20" s="60"/>
      <c r="S20" s="74"/>
      <c r="T20" s="75"/>
    </row>
    <row r="21" spans="1:20" s="36" customFormat="1" ht="39" customHeight="1" x14ac:dyDescent="0.25">
      <c r="A21" s="28">
        <v>13</v>
      </c>
      <c r="B21" s="167" t="s">
        <v>11</v>
      </c>
      <c r="C21" s="167"/>
      <c r="D21" s="167"/>
      <c r="E21" s="167"/>
      <c r="F21" s="167"/>
      <c r="G21" s="167"/>
      <c r="H21" s="167"/>
      <c r="I21" s="169" t="s">
        <v>7</v>
      </c>
      <c r="J21" s="169"/>
      <c r="K21" s="31"/>
      <c r="L21" s="60"/>
      <c r="M21" s="60"/>
      <c r="N21" s="60"/>
      <c r="O21" s="60"/>
      <c r="P21" s="60"/>
      <c r="Q21" s="60"/>
      <c r="R21" s="60"/>
      <c r="S21" s="74"/>
      <c r="T21" s="75"/>
    </row>
    <row r="22" spans="1:20" ht="16.5" customHeight="1" x14ac:dyDescent="0.3">
      <c r="A22" s="174" t="s">
        <v>12</v>
      </c>
      <c r="B22" s="174"/>
      <c r="C22" s="174"/>
      <c r="D22" s="174"/>
      <c r="E22" s="174"/>
      <c r="F22" s="174"/>
      <c r="G22" s="174"/>
      <c r="H22" s="174"/>
      <c r="I22" s="175"/>
      <c r="J22" s="176"/>
      <c r="K22" s="14"/>
      <c r="L22" s="58"/>
      <c r="M22" s="58"/>
      <c r="N22" s="58"/>
      <c r="O22" s="58"/>
      <c r="P22" s="58"/>
      <c r="Q22" s="58"/>
      <c r="R22" s="58"/>
      <c r="S22" s="41"/>
    </row>
    <row r="23" spans="1:20" ht="20.25" customHeight="1" x14ac:dyDescent="0.3">
      <c r="A23" s="15">
        <v>14</v>
      </c>
      <c r="B23" s="167" t="s">
        <v>13</v>
      </c>
      <c r="C23" s="167"/>
      <c r="D23" s="167"/>
      <c r="E23" s="167"/>
      <c r="F23" s="167"/>
      <c r="G23" s="167"/>
      <c r="H23" s="167"/>
      <c r="I23" s="169" t="s">
        <v>7</v>
      </c>
      <c r="J23" s="169"/>
      <c r="K23" s="14"/>
      <c r="L23" s="58"/>
      <c r="M23" s="58"/>
      <c r="N23" s="58"/>
      <c r="O23" s="58"/>
      <c r="P23" s="58"/>
      <c r="Q23" s="58"/>
      <c r="R23" s="58"/>
      <c r="S23" s="41"/>
    </row>
    <row r="24" spans="1:20" ht="20.25" customHeight="1" x14ac:dyDescent="0.3">
      <c r="A24" s="15">
        <v>15</v>
      </c>
      <c r="B24" s="167" t="s">
        <v>14</v>
      </c>
      <c r="C24" s="191"/>
      <c r="D24" s="191"/>
      <c r="E24" s="191"/>
      <c r="F24" s="191"/>
      <c r="G24" s="191"/>
      <c r="H24" s="191"/>
      <c r="I24" s="169" t="s">
        <v>7</v>
      </c>
      <c r="J24" s="169"/>
      <c r="K24" s="14"/>
      <c r="L24" s="58"/>
      <c r="M24" s="58"/>
      <c r="N24" s="58"/>
      <c r="O24" s="58"/>
      <c r="P24" s="58"/>
      <c r="Q24" s="58"/>
      <c r="R24" s="58"/>
      <c r="S24" s="41"/>
    </row>
    <row r="25" spans="1:20" ht="21" customHeight="1" x14ac:dyDescent="0.3">
      <c r="A25" s="28">
        <v>16</v>
      </c>
      <c r="B25" s="167" t="s">
        <v>154</v>
      </c>
      <c r="C25" s="167"/>
      <c r="D25" s="167"/>
      <c r="E25" s="167"/>
      <c r="F25" s="167"/>
      <c r="G25" s="167"/>
      <c r="H25" s="167"/>
      <c r="I25" s="169" t="s">
        <v>7</v>
      </c>
      <c r="J25" s="169"/>
      <c r="K25" s="14"/>
      <c r="L25" s="58"/>
      <c r="M25" s="58"/>
      <c r="N25" s="58"/>
      <c r="O25" s="58"/>
      <c r="P25" s="58"/>
      <c r="Q25" s="58"/>
      <c r="R25" s="58"/>
      <c r="S25" s="41"/>
    </row>
    <row r="26" spans="1:20" ht="30.75" customHeight="1" x14ac:dyDescent="0.3">
      <c r="A26" s="28">
        <v>17</v>
      </c>
      <c r="B26" s="167" t="s">
        <v>158</v>
      </c>
      <c r="C26" s="167"/>
      <c r="D26" s="167"/>
      <c r="E26" s="167"/>
      <c r="F26" s="167"/>
      <c r="G26" s="167"/>
      <c r="H26" s="167"/>
      <c r="I26" s="169" t="s">
        <v>7</v>
      </c>
      <c r="J26" s="169"/>
      <c r="K26" s="14"/>
      <c r="L26" s="58"/>
      <c r="M26" s="58"/>
      <c r="N26" s="58"/>
      <c r="O26" s="58"/>
      <c r="P26" s="58"/>
      <c r="Q26" s="58"/>
      <c r="R26" s="58"/>
      <c r="S26" s="41"/>
    </row>
    <row r="27" spans="1:20" ht="30" customHeight="1" x14ac:dyDescent="0.3">
      <c r="A27" s="28">
        <v>18</v>
      </c>
      <c r="B27" s="167" t="s">
        <v>11</v>
      </c>
      <c r="C27" s="167"/>
      <c r="D27" s="167"/>
      <c r="E27" s="167"/>
      <c r="F27" s="167"/>
      <c r="G27" s="167"/>
      <c r="H27" s="167"/>
      <c r="I27" s="169" t="s">
        <v>7</v>
      </c>
      <c r="J27" s="169"/>
      <c r="K27" s="14"/>
      <c r="L27" s="58"/>
      <c r="M27" s="58"/>
      <c r="N27" s="58"/>
      <c r="O27" s="58"/>
      <c r="P27" s="58"/>
      <c r="Q27" s="58"/>
      <c r="R27" s="58"/>
      <c r="S27" s="41"/>
    </row>
    <row r="28" spans="1:20" ht="16.5" customHeight="1" x14ac:dyDescent="0.3">
      <c r="A28" s="174" t="s">
        <v>15</v>
      </c>
      <c r="B28" s="174"/>
      <c r="C28" s="174"/>
      <c r="D28" s="174"/>
      <c r="E28" s="174"/>
      <c r="F28" s="174"/>
      <c r="G28" s="174"/>
      <c r="H28" s="174"/>
      <c r="I28" s="175"/>
      <c r="J28" s="176"/>
      <c r="K28" s="14"/>
      <c r="L28" s="58"/>
      <c r="M28" s="58"/>
      <c r="N28" s="58"/>
      <c r="O28" s="58"/>
      <c r="P28" s="58"/>
      <c r="Q28" s="58"/>
      <c r="R28" s="58"/>
      <c r="S28" s="41"/>
    </row>
    <row r="29" spans="1:20" ht="16.5" customHeight="1" x14ac:dyDescent="0.3">
      <c r="A29" s="15">
        <v>19</v>
      </c>
      <c r="B29" s="167" t="s">
        <v>16</v>
      </c>
      <c r="C29" s="167"/>
      <c r="D29" s="167"/>
      <c r="E29" s="167"/>
      <c r="F29" s="167"/>
      <c r="G29" s="167"/>
      <c r="H29" s="167"/>
      <c r="I29" s="169" t="s">
        <v>7</v>
      </c>
      <c r="J29" s="169"/>
      <c r="K29" s="14"/>
      <c r="L29" s="58"/>
      <c r="M29" s="58"/>
      <c r="N29" s="58"/>
      <c r="O29" s="58"/>
      <c r="P29" s="58"/>
      <c r="Q29" s="58"/>
      <c r="R29" s="58"/>
      <c r="S29" s="41"/>
    </row>
    <row r="30" spans="1:20" x14ac:dyDescent="0.3">
      <c r="A30" s="15">
        <v>20</v>
      </c>
      <c r="B30" s="167" t="s">
        <v>17</v>
      </c>
      <c r="C30" s="167"/>
      <c r="D30" s="167"/>
      <c r="E30" s="167"/>
      <c r="F30" s="167"/>
      <c r="G30" s="167"/>
      <c r="H30" s="167"/>
      <c r="I30" s="169" t="s">
        <v>7</v>
      </c>
      <c r="J30" s="169"/>
      <c r="K30" s="14"/>
      <c r="L30" s="58"/>
      <c r="M30" s="58"/>
      <c r="N30" s="58"/>
      <c r="O30" s="58"/>
      <c r="P30" s="58"/>
      <c r="Q30" s="58"/>
      <c r="R30" s="58"/>
      <c r="S30" s="41"/>
    </row>
    <row r="31" spans="1:20" x14ac:dyDescent="0.3">
      <c r="A31" s="28">
        <v>21</v>
      </c>
      <c r="B31" s="167" t="s">
        <v>154</v>
      </c>
      <c r="C31" s="167"/>
      <c r="D31" s="167"/>
      <c r="E31" s="167"/>
      <c r="F31" s="167"/>
      <c r="G31" s="167"/>
      <c r="H31" s="167"/>
      <c r="I31" s="169" t="s">
        <v>7</v>
      </c>
      <c r="J31" s="169"/>
      <c r="K31" s="14"/>
      <c r="L31" s="58"/>
      <c r="M31" s="58"/>
      <c r="N31" s="58"/>
      <c r="O31" s="58"/>
      <c r="P31" s="58"/>
      <c r="Q31" s="58"/>
      <c r="R31" s="58"/>
      <c r="S31" s="41"/>
    </row>
    <row r="32" spans="1:20" ht="34.5" customHeight="1" x14ac:dyDescent="0.3">
      <c r="A32" s="28">
        <v>22</v>
      </c>
      <c r="B32" s="167" t="s">
        <v>159</v>
      </c>
      <c r="C32" s="167"/>
      <c r="D32" s="167"/>
      <c r="E32" s="167"/>
      <c r="F32" s="167"/>
      <c r="G32" s="167"/>
      <c r="H32" s="167"/>
      <c r="I32" s="169" t="s">
        <v>7</v>
      </c>
      <c r="J32" s="169"/>
      <c r="K32" s="14"/>
      <c r="L32" s="58"/>
      <c r="M32" s="58"/>
      <c r="N32" s="58"/>
      <c r="O32" s="58"/>
      <c r="P32" s="58"/>
      <c r="Q32" s="58"/>
      <c r="R32" s="58"/>
      <c r="S32" s="41"/>
    </row>
    <row r="33" spans="1:19" ht="36.75" customHeight="1" x14ac:dyDescent="0.3">
      <c r="A33" s="28">
        <v>23</v>
      </c>
      <c r="B33" s="167" t="s">
        <v>18</v>
      </c>
      <c r="C33" s="167"/>
      <c r="D33" s="167"/>
      <c r="E33" s="167"/>
      <c r="F33" s="167"/>
      <c r="G33" s="167"/>
      <c r="H33" s="167"/>
      <c r="I33" s="169" t="s">
        <v>7</v>
      </c>
      <c r="J33" s="169"/>
      <c r="K33" s="14"/>
      <c r="L33" s="58"/>
      <c r="M33" s="58"/>
      <c r="N33" s="58"/>
      <c r="O33" s="58"/>
      <c r="P33" s="58"/>
      <c r="Q33" s="58"/>
      <c r="R33" s="58"/>
      <c r="S33" s="41"/>
    </row>
    <row r="34" spans="1:19" ht="16.5" customHeight="1" x14ac:dyDescent="0.3">
      <c r="A34" s="174" t="s">
        <v>19</v>
      </c>
      <c r="B34" s="174"/>
      <c r="C34" s="174"/>
      <c r="D34" s="174"/>
      <c r="E34" s="174"/>
      <c r="F34" s="174"/>
      <c r="G34" s="174"/>
      <c r="H34" s="174"/>
      <c r="I34" s="175"/>
      <c r="J34" s="176"/>
      <c r="K34" s="14"/>
      <c r="L34" s="58"/>
      <c r="M34" s="58"/>
      <c r="N34" s="58"/>
      <c r="O34" s="58"/>
      <c r="P34" s="58"/>
      <c r="Q34" s="58"/>
      <c r="R34" s="58"/>
      <c r="S34" s="41"/>
    </row>
    <row r="35" spans="1:19" ht="22.5" customHeight="1" x14ac:dyDescent="0.3">
      <c r="A35" s="28">
        <v>24</v>
      </c>
      <c r="B35" s="167" t="s">
        <v>160</v>
      </c>
      <c r="C35" s="167"/>
      <c r="D35" s="167"/>
      <c r="E35" s="167"/>
      <c r="F35" s="167"/>
      <c r="G35" s="167"/>
      <c r="H35" s="167"/>
      <c r="I35" s="169" t="s">
        <v>7</v>
      </c>
      <c r="J35" s="169"/>
      <c r="K35" s="14"/>
      <c r="L35" s="58"/>
      <c r="M35" s="58"/>
      <c r="N35" s="58"/>
      <c r="O35" s="58"/>
      <c r="P35" s="58"/>
      <c r="Q35" s="58"/>
      <c r="R35" s="58"/>
      <c r="S35" s="41"/>
    </row>
    <row r="36" spans="1:19" ht="30" customHeight="1" x14ac:dyDescent="0.3">
      <c r="A36" s="28">
        <v>25</v>
      </c>
      <c r="B36" s="167" t="s">
        <v>18</v>
      </c>
      <c r="C36" s="167"/>
      <c r="D36" s="167"/>
      <c r="E36" s="167"/>
      <c r="F36" s="167"/>
      <c r="G36" s="167"/>
      <c r="H36" s="167"/>
      <c r="I36" s="169" t="s">
        <v>7</v>
      </c>
      <c r="J36" s="169"/>
      <c r="K36" s="14"/>
      <c r="L36" s="58"/>
      <c r="M36" s="58"/>
      <c r="N36" s="58"/>
      <c r="O36" s="58"/>
      <c r="P36" s="58"/>
      <c r="Q36" s="58"/>
      <c r="R36" s="58"/>
      <c r="S36" s="41"/>
    </row>
    <row r="37" spans="1:19" ht="22.5" customHeight="1" x14ac:dyDescent="0.3">
      <c r="A37" s="28">
        <v>26</v>
      </c>
      <c r="B37" s="167" t="s">
        <v>20</v>
      </c>
      <c r="C37" s="167"/>
      <c r="D37" s="167"/>
      <c r="E37" s="167"/>
      <c r="F37" s="167"/>
      <c r="G37" s="167"/>
      <c r="H37" s="167"/>
      <c r="I37" s="169" t="s">
        <v>7</v>
      </c>
      <c r="J37" s="169"/>
      <c r="K37" s="14"/>
      <c r="L37" s="58"/>
      <c r="M37" s="58"/>
      <c r="N37" s="58"/>
      <c r="O37" s="58"/>
      <c r="P37" s="58"/>
      <c r="Q37" s="58"/>
      <c r="R37" s="58"/>
      <c r="S37" s="41"/>
    </row>
    <row r="38" spans="1:19" x14ac:dyDescent="0.3">
      <c r="A38" s="28">
        <v>27</v>
      </c>
      <c r="B38" s="167" t="s">
        <v>21</v>
      </c>
      <c r="C38" s="167"/>
      <c r="D38" s="167"/>
      <c r="E38" s="167"/>
      <c r="F38" s="167"/>
      <c r="G38" s="167"/>
      <c r="H38" s="167"/>
      <c r="I38" s="169" t="s">
        <v>7</v>
      </c>
      <c r="J38" s="169"/>
      <c r="K38" s="14"/>
      <c r="L38" s="58"/>
      <c r="M38" s="58"/>
      <c r="N38" s="58"/>
      <c r="O38" s="58"/>
      <c r="P38" s="58"/>
      <c r="Q38" s="58"/>
      <c r="R38" s="58"/>
      <c r="S38" s="41"/>
    </row>
    <row r="39" spans="1:19" x14ac:dyDescent="0.3">
      <c r="A39" s="28">
        <v>28</v>
      </c>
      <c r="B39" s="167" t="s">
        <v>22</v>
      </c>
      <c r="C39" s="167"/>
      <c r="D39" s="167"/>
      <c r="E39" s="167"/>
      <c r="F39" s="167"/>
      <c r="G39" s="167"/>
      <c r="H39" s="167"/>
      <c r="I39" s="169" t="s">
        <v>7</v>
      </c>
      <c r="J39" s="169"/>
      <c r="K39" s="14"/>
      <c r="L39" s="58"/>
      <c r="M39" s="58"/>
      <c r="N39" s="58"/>
      <c r="O39" s="58"/>
      <c r="P39" s="58"/>
      <c r="Q39" s="58"/>
      <c r="R39" s="58"/>
      <c r="S39" s="41"/>
    </row>
    <row r="40" spans="1:19" x14ac:dyDescent="0.3">
      <c r="A40" s="28">
        <v>29</v>
      </c>
      <c r="B40" s="167" t="s">
        <v>23</v>
      </c>
      <c r="C40" s="167"/>
      <c r="D40" s="167"/>
      <c r="E40" s="167"/>
      <c r="F40" s="167"/>
      <c r="G40" s="167"/>
      <c r="H40" s="167"/>
      <c r="I40" s="169" t="s">
        <v>7</v>
      </c>
      <c r="J40" s="169"/>
      <c r="K40" s="14"/>
      <c r="L40" s="58"/>
      <c r="M40" s="58"/>
      <c r="N40" s="58"/>
      <c r="O40" s="58"/>
      <c r="P40" s="58"/>
      <c r="Q40" s="58"/>
      <c r="R40" s="58"/>
      <c r="S40" s="41"/>
    </row>
    <row r="41" spans="1:19" x14ac:dyDescent="0.3">
      <c r="A41" s="28">
        <v>30</v>
      </c>
      <c r="B41" s="167" t="s">
        <v>24</v>
      </c>
      <c r="C41" s="167"/>
      <c r="D41" s="167"/>
      <c r="E41" s="167"/>
      <c r="F41" s="167"/>
      <c r="G41" s="167"/>
      <c r="H41" s="167"/>
      <c r="I41" s="169" t="s">
        <v>7</v>
      </c>
      <c r="J41" s="169"/>
      <c r="K41" s="14"/>
      <c r="L41" s="58"/>
      <c r="M41" s="58"/>
      <c r="N41" s="58"/>
      <c r="O41" s="58"/>
      <c r="P41" s="58"/>
      <c r="Q41" s="58"/>
      <c r="R41" s="58"/>
      <c r="S41" s="41"/>
    </row>
    <row r="42" spans="1:19" x14ac:dyDescent="0.3">
      <c r="A42" s="28">
        <v>31</v>
      </c>
      <c r="B42" s="167" t="s">
        <v>25</v>
      </c>
      <c r="C42" s="167"/>
      <c r="D42" s="167"/>
      <c r="E42" s="167"/>
      <c r="F42" s="167"/>
      <c r="G42" s="167"/>
      <c r="H42" s="167"/>
      <c r="I42" s="169" t="s">
        <v>7</v>
      </c>
      <c r="J42" s="169"/>
      <c r="K42" s="14"/>
      <c r="L42" s="58"/>
      <c r="M42" s="58"/>
      <c r="N42" s="58"/>
      <c r="O42" s="58"/>
      <c r="P42" s="58"/>
      <c r="Q42" s="58"/>
      <c r="R42" s="58"/>
      <c r="S42" s="41"/>
    </row>
    <row r="43" spans="1:19" x14ac:dyDescent="0.3">
      <c r="A43" s="28">
        <v>32</v>
      </c>
      <c r="B43" s="167" t="s">
        <v>26</v>
      </c>
      <c r="C43" s="167"/>
      <c r="D43" s="167"/>
      <c r="E43" s="167"/>
      <c r="F43" s="167"/>
      <c r="G43" s="167"/>
      <c r="H43" s="167"/>
      <c r="I43" s="169" t="s">
        <v>7</v>
      </c>
      <c r="J43" s="169"/>
      <c r="K43" s="14"/>
      <c r="L43" s="58"/>
      <c r="M43" s="58"/>
      <c r="N43" s="58"/>
      <c r="O43" s="58"/>
      <c r="P43" s="58"/>
      <c r="Q43" s="58"/>
      <c r="R43" s="58"/>
      <c r="S43" s="41"/>
    </row>
    <row r="44" spans="1:19" ht="15.75" customHeight="1" x14ac:dyDescent="0.3">
      <c r="A44" s="28">
        <v>33</v>
      </c>
      <c r="B44" s="167" t="s">
        <v>27</v>
      </c>
      <c r="C44" s="167"/>
      <c r="D44" s="167"/>
      <c r="E44" s="167"/>
      <c r="F44" s="167"/>
      <c r="G44" s="167"/>
      <c r="H44" s="167"/>
      <c r="I44" s="169" t="s">
        <v>7</v>
      </c>
      <c r="J44" s="169"/>
      <c r="K44" s="14"/>
      <c r="L44" s="58"/>
      <c r="M44" s="58"/>
      <c r="N44" s="58"/>
      <c r="O44" s="58"/>
      <c r="P44" s="58"/>
      <c r="Q44" s="58"/>
      <c r="R44" s="58"/>
      <c r="S44" s="41"/>
    </row>
    <row r="45" spans="1:19" ht="15.75" customHeight="1" x14ac:dyDescent="0.3">
      <c r="A45" s="28">
        <v>34</v>
      </c>
      <c r="B45" s="171" t="s">
        <v>161</v>
      </c>
      <c r="C45" s="172"/>
      <c r="D45" s="172"/>
      <c r="E45" s="172"/>
      <c r="F45" s="172"/>
      <c r="G45" s="172"/>
      <c r="H45" s="173"/>
      <c r="I45" s="169" t="s">
        <v>7</v>
      </c>
      <c r="J45" s="169"/>
      <c r="K45" s="14"/>
      <c r="L45" s="58"/>
      <c r="M45" s="58"/>
      <c r="N45" s="58"/>
      <c r="O45" s="58"/>
      <c r="P45" s="58"/>
      <c r="Q45" s="58"/>
      <c r="R45" s="58"/>
      <c r="S45" s="41"/>
    </row>
    <row r="46" spans="1:19" x14ac:dyDescent="0.3">
      <c r="A46" s="28">
        <v>35</v>
      </c>
      <c r="B46" s="167" t="s">
        <v>28</v>
      </c>
      <c r="C46" s="167"/>
      <c r="D46" s="167"/>
      <c r="E46" s="167"/>
      <c r="F46" s="167"/>
      <c r="G46" s="167"/>
      <c r="H46" s="167"/>
      <c r="I46" s="169" t="s">
        <v>7</v>
      </c>
      <c r="J46" s="169"/>
      <c r="K46" s="14"/>
      <c r="L46" s="58"/>
      <c r="M46" s="58"/>
      <c r="N46" s="58"/>
      <c r="O46" s="58"/>
      <c r="P46" s="58"/>
      <c r="Q46" s="58"/>
      <c r="R46" s="58"/>
      <c r="S46" s="41"/>
    </row>
    <row r="47" spans="1:19" x14ac:dyDescent="0.3">
      <c r="A47" s="28">
        <v>36</v>
      </c>
      <c r="B47" s="167" t="s">
        <v>29</v>
      </c>
      <c r="C47" s="167"/>
      <c r="D47" s="167"/>
      <c r="E47" s="167"/>
      <c r="F47" s="167"/>
      <c r="G47" s="167"/>
      <c r="H47" s="167"/>
      <c r="I47" s="169" t="s">
        <v>7</v>
      </c>
      <c r="J47" s="169"/>
      <c r="K47" s="14"/>
      <c r="L47" s="58"/>
      <c r="M47" s="58"/>
      <c r="N47" s="58"/>
      <c r="O47" s="58"/>
      <c r="P47" s="58"/>
      <c r="Q47" s="58"/>
      <c r="R47" s="58"/>
      <c r="S47" s="41"/>
    </row>
    <row r="48" spans="1:19" x14ac:dyDescent="0.3">
      <c r="A48" s="28">
        <v>37</v>
      </c>
      <c r="B48" s="171" t="s">
        <v>162</v>
      </c>
      <c r="C48" s="172"/>
      <c r="D48" s="172"/>
      <c r="E48" s="172"/>
      <c r="F48" s="172"/>
      <c r="G48" s="172"/>
      <c r="H48" s="173"/>
      <c r="I48" s="169" t="s">
        <v>7</v>
      </c>
      <c r="J48" s="169"/>
      <c r="K48" s="14"/>
      <c r="L48" s="58"/>
      <c r="M48" s="58"/>
      <c r="N48" s="58"/>
      <c r="O48" s="58"/>
      <c r="P48" s="58"/>
      <c r="Q48" s="58"/>
      <c r="R48" s="58"/>
      <c r="S48" s="41"/>
    </row>
    <row r="49" spans="1:19" x14ac:dyDescent="0.3">
      <c r="A49" s="28">
        <v>38</v>
      </c>
      <c r="B49" s="171" t="s">
        <v>163</v>
      </c>
      <c r="C49" s="172"/>
      <c r="D49" s="172"/>
      <c r="E49" s="172"/>
      <c r="F49" s="172"/>
      <c r="G49" s="172"/>
      <c r="H49" s="173"/>
      <c r="I49" s="169" t="s">
        <v>7</v>
      </c>
      <c r="J49" s="169"/>
      <c r="K49" s="14"/>
      <c r="L49" s="58"/>
      <c r="M49" s="58"/>
      <c r="N49" s="58"/>
      <c r="O49" s="58"/>
      <c r="P49" s="58"/>
      <c r="Q49" s="58"/>
      <c r="R49" s="58"/>
      <c r="S49" s="41"/>
    </row>
    <row r="50" spans="1:19" x14ac:dyDescent="0.3">
      <c r="A50" s="28">
        <v>39</v>
      </c>
      <c r="B50" s="171" t="s">
        <v>164</v>
      </c>
      <c r="C50" s="172"/>
      <c r="D50" s="172"/>
      <c r="E50" s="172"/>
      <c r="F50" s="172"/>
      <c r="G50" s="172"/>
      <c r="H50" s="173"/>
      <c r="I50" s="169" t="s">
        <v>7</v>
      </c>
      <c r="J50" s="169"/>
      <c r="K50" s="14"/>
      <c r="L50" s="58"/>
      <c r="M50" s="58"/>
      <c r="N50" s="58"/>
      <c r="O50" s="58"/>
      <c r="P50" s="58"/>
      <c r="Q50" s="58"/>
      <c r="R50" s="58"/>
      <c r="S50" s="41"/>
    </row>
    <row r="51" spans="1:19" x14ac:dyDescent="0.3">
      <c r="A51" s="28">
        <v>40</v>
      </c>
      <c r="B51" s="167" t="s">
        <v>30</v>
      </c>
      <c r="C51" s="167"/>
      <c r="D51" s="167"/>
      <c r="E51" s="167"/>
      <c r="F51" s="167"/>
      <c r="G51" s="167"/>
      <c r="H51" s="167"/>
      <c r="I51" s="169" t="s">
        <v>7</v>
      </c>
      <c r="J51" s="169"/>
      <c r="K51" s="14"/>
      <c r="L51" s="58"/>
      <c r="M51" s="58"/>
      <c r="N51" s="58"/>
      <c r="O51" s="58"/>
      <c r="P51" s="58"/>
      <c r="Q51" s="58"/>
      <c r="R51" s="58"/>
      <c r="S51" s="41"/>
    </row>
    <row r="52" spans="1:19" x14ac:dyDescent="0.3">
      <c r="A52" s="28">
        <v>41</v>
      </c>
      <c r="B52" s="167" t="s">
        <v>31</v>
      </c>
      <c r="C52" s="167"/>
      <c r="D52" s="167"/>
      <c r="E52" s="167"/>
      <c r="F52" s="167"/>
      <c r="G52" s="167"/>
      <c r="H52" s="167"/>
      <c r="I52" s="169" t="s">
        <v>7</v>
      </c>
      <c r="J52" s="169"/>
      <c r="K52" s="14"/>
      <c r="L52" s="58"/>
      <c r="M52" s="58"/>
      <c r="N52" s="58"/>
      <c r="O52" s="58"/>
      <c r="P52" s="58"/>
      <c r="Q52" s="58"/>
      <c r="R52" s="58"/>
      <c r="S52" s="41"/>
    </row>
    <row r="53" spans="1:19" ht="16.5" customHeight="1" x14ac:dyDescent="0.3">
      <c r="A53" s="174" t="s">
        <v>165</v>
      </c>
      <c r="B53" s="174"/>
      <c r="C53" s="174"/>
      <c r="D53" s="174"/>
      <c r="E53" s="174"/>
      <c r="F53" s="174"/>
      <c r="G53" s="174"/>
      <c r="H53" s="174"/>
      <c r="I53" s="175"/>
      <c r="J53" s="176"/>
      <c r="K53" s="14"/>
      <c r="L53" s="58"/>
      <c r="M53" s="58"/>
      <c r="N53" s="58"/>
      <c r="O53" s="58"/>
      <c r="P53" s="58"/>
      <c r="Q53" s="58"/>
      <c r="R53" s="58"/>
      <c r="S53" s="41"/>
    </row>
    <row r="54" spans="1:19" x14ac:dyDescent="0.3">
      <c r="A54" s="28">
        <v>42</v>
      </c>
      <c r="B54" s="167" t="s">
        <v>166</v>
      </c>
      <c r="C54" s="167"/>
      <c r="D54" s="167"/>
      <c r="E54" s="167"/>
      <c r="F54" s="167"/>
      <c r="G54" s="167"/>
      <c r="H54" s="167"/>
      <c r="I54" s="168" t="s">
        <v>7</v>
      </c>
      <c r="J54" s="168"/>
      <c r="K54" s="14"/>
      <c r="L54" s="58"/>
      <c r="M54" s="58"/>
      <c r="N54" s="58"/>
      <c r="O54" s="58"/>
      <c r="P54" s="58"/>
      <c r="Q54" s="58"/>
      <c r="R54" s="58"/>
      <c r="S54" s="41"/>
    </row>
    <row r="55" spans="1:19" ht="16.5" customHeight="1" x14ac:dyDescent="0.3">
      <c r="A55" s="174" t="s">
        <v>139</v>
      </c>
      <c r="B55" s="174"/>
      <c r="C55" s="174"/>
      <c r="D55" s="174"/>
      <c r="E55" s="174"/>
      <c r="F55" s="174"/>
      <c r="G55" s="174"/>
      <c r="H55" s="174"/>
      <c r="I55" s="175"/>
      <c r="J55" s="176"/>
      <c r="K55" s="14"/>
      <c r="L55" s="58"/>
      <c r="M55" s="58"/>
      <c r="N55" s="58"/>
      <c r="O55" s="58"/>
      <c r="P55" s="58"/>
      <c r="Q55" s="58"/>
      <c r="R55" s="58"/>
      <c r="S55" s="41"/>
    </row>
    <row r="56" spans="1:19" x14ac:dyDescent="0.3">
      <c r="A56" s="15">
        <v>1</v>
      </c>
      <c r="B56" s="167" t="s">
        <v>140</v>
      </c>
      <c r="C56" s="167"/>
      <c r="D56" s="167"/>
      <c r="E56" s="167"/>
      <c r="F56" s="167"/>
      <c r="G56" s="167"/>
      <c r="H56" s="167"/>
      <c r="I56" s="169" t="s">
        <v>7</v>
      </c>
      <c r="J56" s="169"/>
      <c r="K56" s="14"/>
      <c r="L56" s="58"/>
      <c r="M56" s="58"/>
      <c r="N56" s="58"/>
      <c r="O56" s="58"/>
      <c r="P56" s="58"/>
      <c r="Q56" s="58"/>
      <c r="R56" s="58"/>
      <c r="S56" s="41"/>
    </row>
    <row r="57" spans="1:19" x14ac:dyDescent="0.3">
      <c r="A57" s="15">
        <v>2</v>
      </c>
      <c r="B57" s="167" t="s">
        <v>141</v>
      </c>
      <c r="C57" s="167"/>
      <c r="D57" s="167"/>
      <c r="E57" s="167"/>
      <c r="F57" s="167"/>
      <c r="G57" s="167"/>
      <c r="H57" s="167"/>
      <c r="I57" s="169" t="s">
        <v>7</v>
      </c>
      <c r="J57" s="169"/>
      <c r="K57" s="14"/>
      <c r="L57" s="58"/>
      <c r="M57" s="58"/>
      <c r="N57" s="58"/>
      <c r="O57" s="58"/>
      <c r="P57" s="58"/>
      <c r="Q57" s="58"/>
      <c r="R57" s="58"/>
      <c r="S57" s="41"/>
    </row>
    <row r="58" spans="1:19" x14ac:dyDescent="0.3">
      <c r="A58" s="15">
        <v>3</v>
      </c>
      <c r="B58" s="167" t="s">
        <v>142</v>
      </c>
      <c r="C58" s="167"/>
      <c r="D58" s="167"/>
      <c r="E58" s="167"/>
      <c r="F58" s="167"/>
      <c r="G58" s="167"/>
      <c r="H58" s="167"/>
      <c r="I58" s="169" t="s">
        <v>7</v>
      </c>
      <c r="J58" s="169"/>
      <c r="K58" s="14"/>
      <c r="L58" s="58"/>
      <c r="M58" s="58"/>
      <c r="N58" s="58"/>
      <c r="O58" s="58"/>
      <c r="P58" s="58"/>
      <c r="Q58" s="58"/>
      <c r="R58" s="58"/>
      <c r="S58" s="41"/>
    </row>
    <row r="59" spans="1:19" x14ac:dyDescent="0.3">
      <c r="A59" s="15">
        <v>4</v>
      </c>
      <c r="B59" s="167" t="s">
        <v>143</v>
      </c>
      <c r="C59" s="167"/>
      <c r="D59" s="167"/>
      <c r="E59" s="167"/>
      <c r="F59" s="167"/>
      <c r="G59" s="167"/>
      <c r="H59" s="167"/>
      <c r="I59" s="169" t="s">
        <v>7</v>
      </c>
      <c r="J59" s="169"/>
      <c r="K59" s="14"/>
      <c r="L59" s="58"/>
      <c r="M59" s="58"/>
      <c r="N59" s="58"/>
      <c r="O59" s="58"/>
      <c r="P59" s="58"/>
      <c r="Q59" s="58"/>
      <c r="R59" s="58"/>
      <c r="S59" s="41"/>
    </row>
    <row r="60" spans="1:19" x14ac:dyDescent="0.3">
      <c r="A60" s="28">
        <v>5</v>
      </c>
      <c r="B60" s="167" t="s">
        <v>144</v>
      </c>
      <c r="C60" s="167"/>
      <c r="D60" s="167"/>
      <c r="E60" s="167"/>
      <c r="F60" s="167"/>
      <c r="G60" s="167"/>
      <c r="H60" s="167"/>
      <c r="I60" s="169" t="s">
        <v>7</v>
      </c>
      <c r="J60" s="169"/>
      <c r="K60" s="14"/>
      <c r="L60" s="58"/>
      <c r="M60" s="58"/>
      <c r="N60" s="58"/>
      <c r="O60" s="58"/>
      <c r="P60" s="58"/>
      <c r="Q60" s="58"/>
      <c r="R60" s="58"/>
      <c r="S60" s="41"/>
    </row>
    <row r="61" spans="1:19" ht="20.25" customHeight="1" x14ac:dyDescent="0.3">
      <c r="A61" s="37"/>
      <c r="B61" s="170" t="s">
        <v>134</v>
      </c>
      <c r="C61" s="170"/>
      <c r="D61" s="170"/>
      <c r="E61" s="170"/>
      <c r="F61" s="170"/>
      <c r="G61" s="170"/>
      <c r="H61" s="170"/>
      <c r="I61" s="192"/>
      <c r="J61" s="192"/>
      <c r="K61" s="38"/>
      <c r="L61" s="58"/>
      <c r="M61" s="58"/>
      <c r="N61" s="58"/>
      <c r="O61" s="58"/>
      <c r="P61" s="58"/>
      <c r="Q61" s="58"/>
      <c r="R61" s="58"/>
      <c r="S61" s="41"/>
    </row>
    <row r="62" spans="1:19" ht="18.75" customHeight="1" x14ac:dyDescent="0.3">
      <c r="A62" s="29" t="s">
        <v>2</v>
      </c>
      <c r="B62" s="197" t="s">
        <v>32</v>
      </c>
      <c r="C62" s="197"/>
      <c r="D62" s="197"/>
      <c r="E62" s="197"/>
      <c r="F62" s="197"/>
      <c r="G62" s="197"/>
      <c r="H62" s="197"/>
      <c r="I62" s="30" t="s">
        <v>33</v>
      </c>
      <c r="J62" s="30" t="s">
        <v>34</v>
      </c>
      <c r="K62" s="30" t="s">
        <v>5</v>
      </c>
      <c r="L62" s="71"/>
      <c r="M62" s="71"/>
      <c r="N62" s="71"/>
      <c r="O62" s="71"/>
      <c r="P62" s="71"/>
      <c r="Q62" s="71"/>
      <c r="R62" s="71"/>
      <c r="S62" s="41"/>
    </row>
    <row r="63" spans="1:19" s="42" customFormat="1" x14ac:dyDescent="0.3">
      <c r="A63" s="39">
        <v>1</v>
      </c>
      <c r="B63" s="193" t="s">
        <v>179</v>
      </c>
      <c r="C63" s="193"/>
      <c r="D63" s="193"/>
      <c r="E63" s="193"/>
      <c r="F63" s="193"/>
      <c r="G63" s="193"/>
      <c r="H63" s="193"/>
      <c r="I63" s="39" t="s">
        <v>35</v>
      </c>
      <c r="J63" s="39">
        <v>1</v>
      </c>
      <c r="K63" s="40"/>
      <c r="L63" s="58"/>
      <c r="M63" s="58"/>
      <c r="N63" s="58"/>
      <c r="O63" s="58"/>
      <c r="P63" s="58"/>
      <c r="Q63" s="58"/>
      <c r="R63" s="58"/>
      <c r="S63" s="41"/>
    </row>
    <row r="64" spans="1:19" s="42" customFormat="1" x14ac:dyDescent="0.3">
      <c r="A64" s="39">
        <v>2</v>
      </c>
      <c r="B64" s="193" t="s">
        <v>36</v>
      </c>
      <c r="C64" s="193"/>
      <c r="D64" s="193"/>
      <c r="E64" s="193"/>
      <c r="F64" s="193"/>
      <c r="G64" s="193"/>
      <c r="H64" s="193"/>
      <c r="I64" s="39" t="s">
        <v>35</v>
      </c>
      <c r="J64" s="39">
        <v>1</v>
      </c>
      <c r="K64" s="40"/>
      <c r="L64" s="58"/>
      <c r="M64" s="58"/>
      <c r="N64" s="58"/>
      <c r="O64" s="58"/>
      <c r="P64" s="58"/>
      <c r="Q64" s="58"/>
      <c r="R64" s="58"/>
      <c r="S64" s="41"/>
    </row>
    <row r="65" spans="1:19" s="42" customFormat="1" x14ac:dyDescent="0.3">
      <c r="A65" s="39">
        <v>3</v>
      </c>
      <c r="B65" s="193" t="s">
        <v>180</v>
      </c>
      <c r="C65" s="193"/>
      <c r="D65" s="193"/>
      <c r="E65" s="193"/>
      <c r="F65" s="193"/>
      <c r="G65" s="193"/>
      <c r="H65" s="193"/>
      <c r="I65" s="39" t="s">
        <v>35</v>
      </c>
      <c r="J65" s="39">
        <v>1</v>
      </c>
      <c r="K65" s="40"/>
      <c r="L65" s="58"/>
      <c r="M65" s="58"/>
      <c r="N65" s="58"/>
      <c r="O65" s="58"/>
      <c r="P65" s="58"/>
      <c r="Q65" s="58"/>
      <c r="R65" s="58"/>
      <c r="S65" s="41"/>
    </row>
    <row r="66" spans="1:19" s="42" customFormat="1" x14ac:dyDescent="0.3">
      <c r="A66" s="39">
        <v>4</v>
      </c>
      <c r="B66" s="193" t="s">
        <v>181</v>
      </c>
      <c r="C66" s="193"/>
      <c r="D66" s="193"/>
      <c r="E66" s="193"/>
      <c r="F66" s="193"/>
      <c r="G66" s="193"/>
      <c r="H66" s="193"/>
      <c r="I66" s="39" t="s">
        <v>35</v>
      </c>
      <c r="J66" s="39">
        <v>1</v>
      </c>
      <c r="K66" s="40"/>
      <c r="L66" s="58"/>
      <c r="M66" s="58"/>
      <c r="N66" s="58"/>
      <c r="O66" s="58"/>
      <c r="P66" s="58"/>
      <c r="Q66" s="58"/>
      <c r="R66" s="58"/>
      <c r="S66" s="41"/>
    </row>
    <row r="67" spans="1:19" s="42" customFormat="1" x14ac:dyDescent="0.3">
      <c r="A67" s="39">
        <v>5</v>
      </c>
      <c r="B67" s="193" t="s">
        <v>182</v>
      </c>
      <c r="C67" s="193"/>
      <c r="D67" s="193"/>
      <c r="E67" s="193"/>
      <c r="F67" s="193"/>
      <c r="G67" s="193"/>
      <c r="H67" s="193"/>
      <c r="I67" s="39" t="s">
        <v>35</v>
      </c>
      <c r="J67" s="39">
        <v>1</v>
      </c>
      <c r="K67" s="40"/>
      <c r="L67" s="58"/>
      <c r="M67" s="58"/>
      <c r="N67" s="58"/>
      <c r="O67" s="58"/>
      <c r="P67" s="58"/>
      <c r="Q67" s="58"/>
      <c r="R67" s="58"/>
      <c r="S67" s="41"/>
    </row>
    <row r="68" spans="1:19" s="42" customFormat="1" x14ac:dyDescent="0.3">
      <c r="A68" s="39">
        <v>6</v>
      </c>
      <c r="B68" s="194" t="s">
        <v>37</v>
      </c>
      <c r="C68" s="195"/>
      <c r="D68" s="195"/>
      <c r="E68" s="195"/>
      <c r="F68" s="195"/>
      <c r="G68" s="195"/>
      <c r="H68" s="196"/>
      <c r="I68" s="39" t="s">
        <v>35</v>
      </c>
      <c r="J68" s="39">
        <v>18</v>
      </c>
      <c r="K68" s="40"/>
      <c r="L68" s="58"/>
      <c r="M68" s="58"/>
      <c r="N68" s="58"/>
      <c r="O68" s="58"/>
      <c r="P68" s="58"/>
      <c r="Q68" s="58"/>
      <c r="R68" s="58"/>
      <c r="S68" s="41"/>
    </row>
    <row r="69" spans="1:19" s="42" customFormat="1" x14ac:dyDescent="0.3">
      <c r="A69" s="39">
        <v>7</v>
      </c>
      <c r="B69" s="193" t="s">
        <v>38</v>
      </c>
      <c r="C69" s="193"/>
      <c r="D69" s="193"/>
      <c r="E69" s="193"/>
      <c r="F69" s="193"/>
      <c r="G69" s="193"/>
      <c r="H69" s="193"/>
      <c r="I69" s="39" t="s">
        <v>40</v>
      </c>
      <c r="J69" s="39">
        <v>1</v>
      </c>
      <c r="K69" s="40"/>
      <c r="L69" s="58"/>
      <c r="M69" s="58"/>
      <c r="N69" s="58"/>
      <c r="O69" s="58"/>
      <c r="P69" s="58"/>
      <c r="Q69" s="58"/>
      <c r="R69" s="58"/>
      <c r="S69" s="41"/>
    </row>
    <row r="70" spans="1:19" s="42" customFormat="1" ht="16.5" customHeight="1" x14ac:dyDescent="0.3">
      <c r="A70" s="39">
        <v>8</v>
      </c>
      <c r="B70" s="193" t="s">
        <v>39</v>
      </c>
      <c r="C70" s="193"/>
      <c r="D70" s="193"/>
      <c r="E70" s="193"/>
      <c r="F70" s="193"/>
      <c r="G70" s="193"/>
      <c r="H70" s="193"/>
      <c r="I70" s="39" t="s">
        <v>40</v>
      </c>
      <c r="J70" s="39">
        <v>2</v>
      </c>
      <c r="K70" s="40"/>
      <c r="L70" s="58"/>
      <c r="M70" s="58"/>
      <c r="N70" s="58"/>
      <c r="O70" s="58"/>
      <c r="P70" s="58"/>
      <c r="Q70" s="58"/>
      <c r="R70" s="58"/>
      <c r="S70" s="41"/>
    </row>
    <row r="71" spans="1:19" s="42" customFormat="1" x14ac:dyDescent="0.3">
      <c r="A71" s="39">
        <v>9</v>
      </c>
      <c r="B71" s="193" t="s">
        <v>183</v>
      </c>
      <c r="C71" s="193"/>
      <c r="D71" s="193"/>
      <c r="E71" s="193"/>
      <c r="F71" s="193"/>
      <c r="G71" s="193"/>
      <c r="H71" s="193"/>
      <c r="I71" s="39" t="s">
        <v>40</v>
      </c>
      <c r="J71" s="39">
        <v>10</v>
      </c>
      <c r="K71" s="40"/>
      <c r="L71" s="58"/>
      <c r="M71" s="58"/>
      <c r="N71" s="58"/>
      <c r="O71" s="58"/>
      <c r="P71" s="58"/>
      <c r="Q71" s="58"/>
      <c r="R71" s="58"/>
      <c r="S71" s="41"/>
    </row>
    <row r="72" spans="1:19" s="42" customFormat="1" x14ac:dyDescent="0.3">
      <c r="A72" s="39">
        <v>10</v>
      </c>
      <c r="B72" s="193" t="s">
        <v>41</v>
      </c>
      <c r="C72" s="193"/>
      <c r="D72" s="193"/>
      <c r="E72" s="193"/>
      <c r="F72" s="193"/>
      <c r="G72" s="193"/>
      <c r="H72" s="193"/>
      <c r="I72" s="39" t="s">
        <v>40</v>
      </c>
      <c r="J72" s="39">
        <v>170</v>
      </c>
      <c r="K72" s="40"/>
      <c r="L72" s="58"/>
      <c r="M72" s="58"/>
      <c r="N72" s="58"/>
      <c r="O72" s="58"/>
      <c r="P72" s="58"/>
      <c r="Q72" s="58"/>
      <c r="R72" s="58"/>
      <c r="S72" s="41"/>
    </row>
    <row r="73" spans="1:19" s="42" customFormat="1" x14ac:dyDescent="0.3">
      <c r="A73" s="39">
        <v>11</v>
      </c>
      <c r="B73" s="193" t="s">
        <v>42</v>
      </c>
      <c r="C73" s="193"/>
      <c r="D73" s="193"/>
      <c r="E73" s="193"/>
      <c r="F73" s="193"/>
      <c r="G73" s="193"/>
      <c r="H73" s="193"/>
      <c r="I73" s="39" t="s">
        <v>40</v>
      </c>
      <c r="J73" s="39">
        <v>170</v>
      </c>
      <c r="K73" s="40"/>
      <c r="L73" s="58"/>
      <c r="M73" s="58"/>
      <c r="N73" s="58"/>
      <c r="O73" s="58"/>
      <c r="P73" s="58"/>
      <c r="Q73" s="58"/>
      <c r="R73" s="58"/>
      <c r="S73" s="41"/>
    </row>
    <row r="74" spans="1:19" s="42" customFormat="1" x14ac:dyDescent="0.3">
      <c r="A74" s="39">
        <v>12</v>
      </c>
      <c r="B74" s="193" t="s">
        <v>184</v>
      </c>
      <c r="C74" s="193"/>
      <c r="D74" s="193"/>
      <c r="E74" s="193"/>
      <c r="F74" s="193"/>
      <c r="G74" s="193"/>
      <c r="H74" s="193"/>
      <c r="I74" s="39" t="s">
        <v>40</v>
      </c>
      <c r="J74" s="39">
        <v>20</v>
      </c>
      <c r="K74" s="40"/>
      <c r="L74" s="58"/>
      <c r="M74" s="58"/>
      <c r="N74" s="58"/>
      <c r="O74" s="58"/>
      <c r="P74" s="58"/>
      <c r="Q74" s="58"/>
      <c r="R74" s="58"/>
      <c r="S74" s="41">
        <f>SUM(J63:J74)</f>
        <v>396</v>
      </c>
    </row>
    <row r="75" spans="1:19" ht="18.75" customHeight="1" x14ac:dyDescent="0.3">
      <c r="A75" s="37"/>
      <c r="B75" s="170" t="s">
        <v>43</v>
      </c>
      <c r="C75" s="170"/>
      <c r="D75" s="170"/>
      <c r="E75" s="170"/>
      <c r="F75" s="170"/>
      <c r="G75" s="170"/>
      <c r="H75" s="170"/>
      <c r="I75" s="170"/>
      <c r="J75" s="170"/>
      <c r="K75" s="170"/>
      <c r="L75" s="70"/>
      <c r="M75" s="70"/>
      <c r="N75" s="70"/>
      <c r="O75" s="70"/>
      <c r="P75" s="70"/>
      <c r="Q75" s="70"/>
      <c r="R75" s="70"/>
      <c r="S75" s="41"/>
    </row>
    <row r="76" spans="1:19" ht="33" x14ac:dyDescent="0.3">
      <c r="A76" s="35" t="s">
        <v>2</v>
      </c>
      <c r="B76" s="197" t="s">
        <v>44</v>
      </c>
      <c r="C76" s="197"/>
      <c r="D76" s="197"/>
      <c r="E76" s="197"/>
      <c r="F76" s="197" t="s">
        <v>45</v>
      </c>
      <c r="G76" s="197"/>
      <c r="H76" s="197"/>
      <c r="I76" s="32" t="s">
        <v>33</v>
      </c>
      <c r="J76" s="32" t="s">
        <v>34</v>
      </c>
      <c r="K76" s="33" t="s">
        <v>5</v>
      </c>
      <c r="L76" s="76"/>
      <c r="M76" s="76"/>
      <c r="N76" s="76"/>
      <c r="O76" s="76"/>
      <c r="P76" s="76"/>
      <c r="Q76" s="76"/>
      <c r="R76" s="76"/>
      <c r="S76" s="41"/>
    </row>
    <row r="77" spans="1:19" s="42" customFormat="1" ht="38.25" customHeight="1" x14ac:dyDescent="0.3">
      <c r="A77" s="39">
        <v>1</v>
      </c>
      <c r="B77" s="193" t="s">
        <v>46</v>
      </c>
      <c r="C77" s="193"/>
      <c r="D77" s="193"/>
      <c r="E77" s="193"/>
      <c r="F77" s="194" t="s">
        <v>47</v>
      </c>
      <c r="G77" s="195"/>
      <c r="H77" s="196"/>
      <c r="I77" s="39" t="s">
        <v>48</v>
      </c>
      <c r="J77" s="39">
        <v>20</v>
      </c>
      <c r="K77" s="40"/>
      <c r="L77" s="58"/>
      <c r="M77" s="58"/>
      <c r="N77" s="58"/>
      <c r="O77" s="58"/>
      <c r="P77" s="58"/>
      <c r="Q77" s="58"/>
      <c r="R77" s="58"/>
      <c r="S77" s="41"/>
    </row>
    <row r="78" spans="1:19" s="42" customFormat="1" ht="22.5" customHeight="1" x14ac:dyDescent="0.3">
      <c r="A78" s="39">
        <v>2</v>
      </c>
      <c r="B78" s="193" t="s">
        <v>49</v>
      </c>
      <c r="C78" s="193"/>
      <c r="D78" s="193"/>
      <c r="E78" s="193"/>
      <c r="F78" s="193" t="s">
        <v>50</v>
      </c>
      <c r="G78" s="193"/>
      <c r="H78" s="193"/>
      <c r="I78" s="39" t="s">
        <v>48</v>
      </c>
      <c r="J78" s="39">
        <v>20</v>
      </c>
      <c r="K78" s="40"/>
      <c r="L78" s="58"/>
      <c r="M78" s="58"/>
      <c r="N78" s="58"/>
      <c r="O78" s="58"/>
      <c r="P78" s="58"/>
      <c r="Q78" s="58"/>
      <c r="R78" s="58"/>
      <c r="S78" s="41"/>
    </row>
    <row r="79" spans="1:19" s="42" customFormat="1" ht="22.5" customHeight="1" x14ac:dyDescent="0.3">
      <c r="A79" s="39">
        <v>3</v>
      </c>
      <c r="B79" s="193" t="s">
        <v>51</v>
      </c>
      <c r="C79" s="193"/>
      <c r="D79" s="193"/>
      <c r="E79" s="193"/>
      <c r="F79" s="193" t="s">
        <v>52</v>
      </c>
      <c r="G79" s="193"/>
      <c r="H79" s="193"/>
      <c r="I79" s="39" t="s">
        <v>48</v>
      </c>
      <c r="J79" s="39">
        <v>20</v>
      </c>
      <c r="K79" s="40"/>
      <c r="L79" s="58"/>
      <c r="M79" s="58"/>
      <c r="N79" s="58"/>
      <c r="O79" s="58"/>
      <c r="P79" s="58"/>
      <c r="Q79" s="58"/>
      <c r="R79" s="58"/>
      <c r="S79" s="41"/>
    </row>
    <row r="80" spans="1:19" s="42" customFormat="1" ht="22.5" customHeight="1" x14ac:dyDescent="0.3">
      <c r="A80" s="39">
        <v>4</v>
      </c>
      <c r="B80" s="193" t="s">
        <v>53</v>
      </c>
      <c r="C80" s="193"/>
      <c r="D80" s="193"/>
      <c r="E80" s="193"/>
      <c r="F80" s="193" t="s">
        <v>54</v>
      </c>
      <c r="G80" s="193"/>
      <c r="H80" s="193"/>
      <c r="I80" s="39" t="s">
        <v>48</v>
      </c>
      <c r="J80" s="39">
        <v>20</v>
      </c>
      <c r="K80" s="40"/>
      <c r="L80" s="58"/>
      <c r="M80" s="58"/>
      <c r="N80" s="58"/>
      <c r="O80" s="58"/>
      <c r="P80" s="58"/>
      <c r="Q80" s="58"/>
      <c r="R80" s="58"/>
      <c r="S80" s="41"/>
    </row>
    <row r="81" spans="1:20" s="42" customFormat="1" ht="18.75" customHeight="1" x14ac:dyDescent="0.3">
      <c r="A81" s="39">
        <v>5</v>
      </c>
      <c r="B81" s="193" t="s">
        <v>55</v>
      </c>
      <c r="C81" s="193"/>
      <c r="D81" s="193"/>
      <c r="E81" s="193"/>
      <c r="F81" s="193" t="s">
        <v>56</v>
      </c>
      <c r="G81" s="193"/>
      <c r="H81" s="193"/>
      <c r="I81" s="39" t="s">
        <v>48</v>
      </c>
      <c r="J81" s="39">
        <v>30</v>
      </c>
      <c r="K81" s="40"/>
      <c r="L81" s="58"/>
      <c r="M81" s="58"/>
      <c r="N81" s="58"/>
      <c r="O81" s="58"/>
      <c r="P81" s="58"/>
      <c r="Q81" s="58"/>
      <c r="R81" s="58"/>
      <c r="S81" s="41"/>
    </row>
    <row r="82" spans="1:20" s="42" customFormat="1" ht="30.75" customHeight="1" x14ac:dyDescent="0.3">
      <c r="A82" s="39">
        <v>6</v>
      </c>
      <c r="B82" s="193" t="s">
        <v>57</v>
      </c>
      <c r="C82" s="193"/>
      <c r="D82" s="193"/>
      <c r="E82" s="193"/>
      <c r="F82" s="193" t="s">
        <v>58</v>
      </c>
      <c r="G82" s="193"/>
      <c r="H82" s="193"/>
      <c r="I82" s="39" t="s">
        <v>48</v>
      </c>
      <c r="J82" s="39">
        <v>1</v>
      </c>
      <c r="K82" s="40"/>
      <c r="L82" s="58"/>
      <c r="M82" s="58"/>
      <c r="N82" s="58"/>
      <c r="O82" s="58"/>
      <c r="P82" s="58"/>
      <c r="Q82" s="58"/>
      <c r="R82" s="58"/>
      <c r="S82" s="41"/>
    </row>
    <row r="83" spans="1:20" s="42" customFormat="1" ht="32.25" customHeight="1" x14ac:dyDescent="0.3">
      <c r="A83" s="39">
        <v>7</v>
      </c>
      <c r="B83" s="193" t="s">
        <v>59</v>
      </c>
      <c r="C83" s="193"/>
      <c r="D83" s="193"/>
      <c r="E83" s="193"/>
      <c r="F83" s="193" t="s">
        <v>60</v>
      </c>
      <c r="G83" s="193"/>
      <c r="H83" s="193"/>
      <c r="I83" s="39" t="s">
        <v>48</v>
      </c>
      <c r="J83" s="39">
        <v>20</v>
      </c>
      <c r="K83" s="40"/>
      <c r="L83" s="58"/>
      <c r="M83" s="58"/>
      <c r="N83" s="58"/>
      <c r="O83" s="58"/>
      <c r="P83" s="58"/>
      <c r="Q83" s="58"/>
      <c r="R83" s="58"/>
      <c r="S83" s="41"/>
    </row>
    <row r="84" spans="1:20" s="42" customFormat="1" ht="17.25" customHeight="1" x14ac:dyDescent="0.3">
      <c r="A84" s="43">
        <v>8</v>
      </c>
      <c r="B84" s="44" t="s">
        <v>167</v>
      </c>
      <c r="C84" s="45"/>
      <c r="D84" s="45"/>
      <c r="E84" s="46"/>
      <c r="F84" s="47" t="s">
        <v>62</v>
      </c>
      <c r="G84" s="48"/>
      <c r="H84" s="49"/>
      <c r="I84" s="43" t="s">
        <v>48</v>
      </c>
      <c r="J84" s="43">
        <v>30</v>
      </c>
      <c r="K84" s="50"/>
      <c r="L84" s="59"/>
      <c r="M84" s="59"/>
      <c r="N84" s="59"/>
      <c r="O84" s="59"/>
      <c r="P84" s="59"/>
      <c r="Q84" s="59"/>
      <c r="R84" s="59"/>
      <c r="S84" s="41"/>
    </row>
    <row r="85" spans="1:20" s="42" customFormat="1" ht="17.25" customHeight="1" x14ac:dyDescent="0.3">
      <c r="A85" s="43">
        <v>9</v>
      </c>
      <c r="B85" s="44" t="s">
        <v>168</v>
      </c>
      <c r="C85" s="45"/>
      <c r="D85" s="45"/>
      <c r="E85" s="46"/>
      <c r="F85" s="47" t="s">
        <v>63</v>
      </c>
      <c r="G85" s="48"/>
      <c r="H85" s="49"/>
      <c r="I85" s="43" t="s">
        <v>64</v>
      </c>
      <c r="J85" s="43">
        <v>30</v>
      </c>
      <c r="K85" s="50"/>
      <c r="L85" s="59"/>
      <c r="M85" s="59"/>
      <c r="N85" s="59"/>
      <c r="O85" s="59"/>
      <c r="P85" s="59"/>
      <c r="Q85" s="59"/>
      <c r="R85" s="59"/>
      <c r="S85" s="41">
        <f>SUM(J77:J85)</f>
        <v>191</v>
      </c>
    </row>
    <row r="86" spans="1:20" s="3" customFormat="1" ht="22.5" customHeight="1" x14ac:dyDescent="0.3">
      <c r="A86" s="52"/>
      <c r="B86" s="198" t="s">
        <v>169</v>
      </c>
      <c r="C86" s="198"/>
      <c r="D86" s="198"/>
      <c r="E86" s="198"/>
      <c r="F86" s="198"/>
      <c r="G86" s="198"/>
      <c r="H86" s="198"/>
      <c r="I86" s="198"/>
      <c r="J86" s="198"/>
      <c r="K86" s="198"/>
      <c r="L86" s="77"/>
      <c r="M86" s="77"/>
      <c r="N86" s="77"/>
      <c r="O86" s="77"/>
      <c r="P86" s="77"/>
      <c r="Q86" s="77"/>
      <c r="R86" s="77"/>
      <c r="S86" s="78"/>
      <c r="T86" s="79"/>
    </row>
    <row r="87" spans="1:20" x14ac:dyDescent="0.3">
      <c r="A87" s="19" t="s">
        <v>2</v>
      </c>
      <c r="B87" s="20" t="s">
        <v>65</v>
      </c>
      <c r="C87" s="21"/>
      <c r="D87" s="21"/>
      <c r="E87" s="22"/>
      <c r="F87" s="199" t="s">
        <v>45</v>
      </c>
      <c r="G87" s="200"/>
      <c r="H87" s="201"/>
      <c r="I87" s="18" t="s">
        <v>33</v>
      </c>
      <c r="J87" s="18" t="s">
        <v>34</v>
      </c>
      <c r="K87" s="23" t="s">
        <v>5</v>
      </c>
      <c r="L87" s="80"/>
      <c r="M87" s="80"/>
      <c r="N87" s="80"/>
      <c r="O87" s="80"/>
      <c r="P87" s="80"/>
      <c r="Q87" s="80"/>
      <c r="R87" s="80"/>
      <c r="S87" s="41"/>
    </row>
    <row r="88" spans="1:20" s="42" customFormat="1" ht="15.75" customHeight="1" x14ac:dyDescent="0.3">
      <c r="A88" s="39">
        <v>1</v>
      </c>
      <c r="B88" s="193" t="s">
        <v>66</v>
      </c>
      <c r="C88" s="193"/>
      <c r="D88" s="193"/>
      <c r="E88" s="193"/>
      <c r="F88" s="168" t="s">
        <v>67</v>
      </c>
      <c r="G88" s="168"/>
      <c r="H88" s="168"/>
      <c r="I88" s="39" t="s">
        <v>64</v>
      </c>
      <c r="J88" s="39">
        <v>284</v>
      </c>
      <c r="K88" s="40"/>
      <c r="L88" s="58"/>
      <c r="M88" s="58"/>
      <c r="N88" s="58"/>
      <c r="O88" s="58"/>
      <c r="P88" s="58"/>
      <c r="Q88" s="58"/>
      <c r="R88" s="58"/>
      <c r="S88" s="41"/>
    </row>
    <row r="89" spans="1:20" s="42" customFormat="1" x14ac:dyDescent="0.3">
      <c r="A89" s="39">
        <v>2</v>
      </c>
      <c r="B89" s="193" t="s">
        <v>68</v>
      </c>
      <c r="C89" s="193"/>
      <c r="D89" s="193"/>
      <c r="E89" s="193"/>
      <c r="F89" s="168" t="s">
        <v>67</v>
      </c>
      <c r="G89" s="168"/>
      <c r="H89" s="168"/>
      <c r="I89" s="39" t="s">
        <v>40</v>
      </c>
      <c r="J89" s="39">
        <v>20</v>
      </c>
      <c r="K89" s="40"/>
      <c r="L89" s="58"/>
      <c r="M89" s="58"/>
      <c r="N89" s="58"/>
      <c r="O89" s="58"/>
      <c r="P89" s="58"/>
      <c r="Q89" s="58"/>
      <c r="R89" s="58"/>
      <c r="S89" s="41"/>
    </row>
    <row r="90" spans="1:20" s="42" customFormat="1" x14ac:dyDescent="0.3">
      <c r="A90" s="39">
        <v>3</v>
      </c>
      <c r="B90" s="193" t="s">
        <v>69</v>
      </c>
      <c r="C90" s="193"/>
      <c r="D90" s="193"/>
      <c r="E90" s="193"/>
      <c r="F90" s="168" t="s">
        <v>70</v>
      </c>
      <c r="G90" s="168"/>
      <c r="H90" s="168"/>
      <c r="I90" s="39" t="s">
        <v>71</v>
      </c>
      <c r="J90" s="39">
        <v>5</v>
      </c>
      <c r="K90" s="40"/>
      <c r="L90" s="58"/>
      <c r="M90" s="58"/>
      <c r="N90" s="58"/>
      <c r="O90" s="58"/>
      <c r="P90" s="58"/>
      <c r="Q90" s="58"/>
      <c r="R90" s="58"/>
      <c r="S90" s="41"/>
    </row>
    <row r="91" spans="1:20" s="42" customFormat="1" x14ac:dyDescent="0.3">
      <c r="A91" s="39">
        <v>4</v>
      </c>
      <c r="B91" s="193" t="s">
        <v>72</v>
      </c>
      <c r="C91" s="193"/>
      <c r="D91" s="193"/>
      <c r="E91" s="193"/>
      <c r="F91" s="168" t="s">
        <v>70</v>
      </c>
      <c r="G91" s="168"/>
      <c r="H91" s="168"/>
      <c r="I91" s="64" t="s">
        <v>40</v>
      </c>
      <c r="J91" s="39">
        <v>20</v>
      </c>
      <c r="K91" s="40"/>
      <c r="L91" s="58"/>
      <c r="M91" s="58"/>
      <c r="N91" s="58"/>
      <c r="O91" s="58"/>
      <c r="P91" s="58"/>
      <c r="Q91" s="58"/>
      <c r="R91" s="58"/>
      <c r="S91" s="41"/>
    </row>
    <row r="92" spans="1:20" s="42" customFormat="1" x14ac:dyDescent="0.3">
      <c r="A92" s="39">
        <v>5</v>
      </c>
      <c r="B92" s="193" t="s">
        <v>123</v>
      </c>
      <c r="C92" s="193"/>
      <c r="D92" s="193"/>
      <c r="E92" s="193"/>
      <c r="F92" s="168" t="s">
        <v>70</v>
      </c>
      <c r="G92" s="168"/>
      <c r="H92" s="168"/>
      <c r="I92" s="64" t="s">
        <v>40</v>
      </c>
      <c r="J92" s="39">
        <v>5</v>
      </c>
      <c r="K92" s="40"/>
      <c r="L92" s="58"/>
      <c r="M92" s="58"/>
      <c r="N92" s="58"/>
      <c r="O92" s="58"/>
      <c r="P92" s="58"/>
      <c r="Q92" s="58"/>
      <c r="R92" s="58"/>
      <c r="S92" s="41"/>
    </row>
    <row r="93" spans="1:20" s="42" customFormat="1" ht="15.75" customHeight="1" x14ac:dyDescent="0.3">
      <c r="A93" s="39">
        <v>6</v>
      </c>
      <c r="B93" s="193" t="s">
        <v>73</v>
      </c>
      <c r="C93" s="202"/>
      <c r="D93" s="202"/>
      <c r="E93" s="202"/>
      <c r="F93" s="168" t="s">
        <v>70</v>
      </c>
      <c r="G93" s="168"/>
      <c r="H93" s="168"/>
      <c r="I93" s="51" t="s">
        <v>40</v>
      </c>
      <c r="J93" s="39">
        <v>80</v>
      </c>
      <c r="K93" s="40"/>
      <c r="L93" s="58"/>
      <c r="M93" s="58"/>
      <c r="N93" s="58"/>
      <c r="O93" s="58"/>
      <c r="P93" s="58"/>
      <c r="Q93" s="58"/>
      <c r="R93" s="58"/>
      <c r="S93" s="41"/>
    </row>
    <row r="94" spans="1:20" s="42" customFormat="1" ht="16.5" customHeight="1" x14ac:dyDescent="0.3">
      <c r="A94" s="39">
        <v>7</v>
      </c>
      <c r="B94" s="193" t="s">
        <v>74</v>
      </c>
      <c r="C94" s="193"/>
      <c r="D94" s="193"/>
      <c r="E94" s="193"/>
      <c r="F94" s="168" t="s">
        <v>67</v>
      </c>
      <c r="G94" s="168"/>
      <c r="H94" s="168"/>
      <c r="I94" s="39" t="s">
        <v>125</v>
      </c>
      <c r="J94" s="39">
        <v>40</v>
      </c>
      <c r="K94" s="40"/>
      <c r="L94" s="58"/>
      <c r="M94" s="58"/>
      <c r="N94" s="58"/>
      <c r="O94" s="58"/>
      <c r="P94" s="58"/>
      <c r="Q94" s="58"/>
      <c r="R94" s="58"/>
      <c r="S94" s="41"/>
    </row>
    <row r="95" spans="1:20" s="42" customFormat="1" ht="15.75" customHeight="1" x14ac:dyDescent="0.3">
      <c r="A95" s="39">
        <v>8</v>
      </c>
      <c r="B95" s="193" t="s">
        <v>75</v>
      </c>
      <c r="C95" s="193"/>
      <c r="D95" s="193"/>
      <c r="E95" s="193"/>
      <c r="F95" s="168" t="s">
        <v>70</v>
      </c>
      <c r="G95" s="168"/>
      <c r="H95" s="168"/>
      <c r="I95" s="39" t="s">
        <v>71</v>
      </c>
      <c r="J95" s="39">
        <v>5</v>
      </c>
      <c r="K95" s="40"/>
      <c r="L95" s="58"/>
      <c r="M95" s="58"/>
      <c r="N95" s="58"/>
      <c r="O95" s="58"/>
      <c r="P95" s="58"/>
      <c r="Q95" s="58"/>
      <c r="R95" s="58"/>
      <c r="S95" s="41"/>
    </row>
    <row r="96" spans="1:20" s="42" customFormat="1" x14ac:dyDescent="0.3">
      <c r="A96" s="39">
        <v>9</v>
      </c>
      <c r="B96" s="193" t="s">
        <v>76</v>
      </c>
      <c r="C96" s="193"/>
      <c r="D96" s="193"/>
      <c r="E96" s="193"/>
      <c r="F96" s="168" t="s">
        <v>70</v>
      </c>
      <c r="G96" s="168"/>
      <c r="H96" s="168"/>
      <c r="I96" s="39" t="s">
        <v>40</v>
      </c>
      <c r="J96" s="39">
        <v>20</v>
      </c>
      <c r="K96" s="40"/>
      <c r="L96" s="58"/>
      <c r="M96" s="58"/>
      <c r="N96" s="58"/>
      <c r="O96" s="58"/>
      <c r="P96" s="58"/>
      <c r="Q96" s="58"/>
      <c r="R96" s="58"/>
      <c r="S96" s="41"/>
    </row>
    <row r="97" spans="1:20" s="42" customFormat="1" x14ac:dyDescent="0.3">
      <c r="A97" s="39">
        <v>10</v>
      </c>
      <c r="B97" s="193" t="s">
        <v>77</v>
      </c>
      <c r="C97" s="193"/>
      <c r="D97" s="193"/>
      <c r="E97" s="193"/>
      <c r="F97" s="168" t="s">
        <v>70</v>
      </c>
      <c r="G97" s="168"/>
      <c r="H97" s="168"/>
      <c r="I97" s="39" t="s">
        <v>40</v>
      </c>
      <c r="J97" s="39">
        <v>1</v>
      </c>
      <c r="K97" s="40"/>
      <c r="L97" s="58"/>
      <c r="M97" s="58"/>
      <c r="N97" s="58"/>
      <c r="O97" s="58"/>
      <c r="P97" s="58"/>
      <c r="Q97" s="58"/>
      <c r="R97" s="58"/>
      <c r="S97" s="41"/>
    </row>
    <row r="98" spans="1:20" s="42" customFormat="1" x14ac:dyDescent="0.3">
      <c r="A98" s="39">
        <v>11</v>
      </c>
      <c r="B98" s="193" t="s">
        <v>78</v>
      </c>
      <c r="C98" s="193"/>
      <c r="D98" s="193"/>
      <c r="E98" s="193"/>
      <c r="F98" s="168" t="s">
        <v>70</v>
      </c>
      <c r="G98" s="168"/>
      <c r="H98" s="168"/>
      <c r="I98" s="39" t="s">
        <v>40</v>
      </c>
      <c r="J98" s="39">
        <v>20</v>
      </c>
      <c r="K98" s="40"/>
      <c r="L98" s="58"/>
      <c r="M98" s="58"/>
      <c r="N98" s="58"/>
      <c r="O98" s="58"/>
      <c r="P98" s="58"/>
      <c r="Q98" s="58"/>
      <c r="R98" s="58"/>
      <c r="S98" s="41"/>
    </row>
    <row r="99" spans="1:20" s="42" customFormat="1" x14ac:dyDescent="0.3">
      <c r="A99" s="39">
        <v>12</v>
      </c>
      <c r="B99" s="193" t="s">
        <v>79</v>
      </c>
      <c r="C99" s="193"/>
      <c r="D99" s="193"/>
      <c r="E99" s="193"/>
      <c r="F99" s="168" t="s">
        <v>70</v>
      </c>
      <c r="G99" s="168"/>
      <c r="H99" s="168"/>
      <c r="I99" s="39" t="s">
        <v>40</v>
      </c>
      <c r="J99" s="39">
        <v>20</v>
      </c>
      <c r="K99" s="40"/>
      <c r="L99" s="58"/>
      <c r="M99" s="58"/>
      <c r="N99" s="58"/>
      <c r="O99" s="58"/>
      <c r="P99" s="58"/>
      <c r="Q99" s="58"/>
      <c r="R99" s="58"/>
      <c r="S99" s="41">
        <f>SUM(J88:J99)</f>
        <v>520</v>
      </c>
    </row>
    <row r="100" spans="1:20" ht="18.75" customHeight="1" x14ac:dyDescent="0.3">
      <c r="A100" s="37"/>
      <c r="B100" s="170" t="s">
        <v>80</v>
      </c>
      <c r="C100" s="170"/>
      <c r="D100" s="170"/>
      <c r="E100" s="170"/>
      <c r="F100" s="170"/>
      <c r="G100" s="170"/>
      <c r="H100" s="170"/>
      <c r="I100" s="170"/>
      <c r="J100" s="170"/>
      <c r="K100" s="170"/>
      <c r="L100" s="70"/>
      <c r="M100" s="70"/>
      <c r="N100" s="70"/>
      <c r="O100" s="70"/>
      <c r="P100" s="70"/>
      <c r="Q100" s="70"/>
      <c r="R100" s="70"/>
      <c r="S100" s="41"/>
    </row>
    <row r="101" spans="1:20" ht="18.75" customHeight="1" x14ac:dyDescent="0.3">
      <c r="B101" s="170" t="s">
        <v>81</v>
      </c>
      <c r="C101" s="170"/>
      <c r="D101" s="170"/>
      <c r="E101" s="170"/>
      <c r="F101" s="170"/>
      <c r="G101" s="170"/>
      <c r="H101" s="170"/>
      <c r="I101" s="170"/>
      <c r="J101" s="170"/>
      <c r="K101" s="170"/>
      <c r="L101" s="70"/>
      <c r="M101" s="70"/>
      <c r="N101" s="70"/>
      <c r="O101" s="70"/>
      <c r="P101" s="70"/>
      <c r="Q101" s="70"/>
      <c r="R101" s="70"/>
      <c r="S101" s="41"/>
    </row>
    <row r="102" spans="1:20" ht="33" x14ac:dyDescent="0.3">
      <c r="A102" s="35" t="s">
        <v>2</v>
      </c>
      <c r="B102" s="197" t="s">
        <v>82</v>
      </c>
      <c r="C102" s="197"/>
      <c r="D102" s="197"/>
      <c r="E102" s="197"/>
      <c r="F102" s="32" t="s">
        <v>83</v>
      </c>
      <c r="G102" s="32" t="s">
        <v>34</v>
      </c>
      <c r="H102" s="197" t="s">
        <v>84</v>
      </c>
      <c r="I102" s="197"/>
      <c r="J102" s="197" t="s">
        <v>85</v>
      </c>
      <c r="K102" s="197"/>
      <c r="L102" s="71"/>
      <c r="M102" s="71"/>
      <c r="N102" s="71"/>
      <c r="O102" s="71"/>
      <c r="P102" s="71"/>
      <c r="Q102" s="71"/>
      <c r="R102" s="71"/>
      <c r="S102" s="41"/>
    </row>
    <row r="103" spans="1:20" s="8" customFormat="1" ht="18" customHeight="1" x14ac:dyDescent="0.25">
      <c r="A103" s="17">
        <v>1</v>
      </c>
      <c r="B103" s="203" t="s">
        <v>145</v>
      </c>
      <c r="C103" s="203"/>
      <c r="D103" s="203"/>
      <c r="E103" s="203"/>
      <c r="F103" s="15" t="s">
        <v>86</v>
      </c>
      <c r="G103" s="17">
        <v>1</v>
      </c>
      <c r="H103" s="204">
        <v>7000000</v>
      </c>
      <c r="I103" s="204"/>
      <c r="J103" s="205">
        <f>G103*H103</f>
        <v>7000000</v>
      </c>
      <c r="K103" s="205"/>
      <c r="L103" s="81"/>
      <c r="M103" s="81"/>
      <c r="N103" s="81"/>
      <c r="O103" s="81"/>
      <c r="P103" s="81"/>
      <c r="Q103" s="81"/>
      <c r="R103" s="81"/>
      <c r="S103" s="41">
        <f>G103*H103</f>
        <v>7000000</v>
      </c>
      <c r="T103" s="41"/>
    </row>
    <row r="104" spans="1:20" s="8" customFormat="1" ht="18" customHeight="1" x14ac:dyDescent="0.25">
      <c r="A104" s="17">
        <v>2</v>
      </c>
      <c r="B104" s="203" t="s">
        <v>146</v>
      </c>
      <c r="C104" s="203"/>
      <c r="D104" s="203"/>
      <c r="E104" s="203"/>
      <c r="F104" s="15" t="s">
        <v>86</v>
      </c>
      <c r="G104" s="17">
        <v>24</v>
      </c>
      <c r="H104" s="204">
        <v>5000000</v>
      </c>
      <c r="I104" s="204"/>
      <c r="J104" s="205">
        <f t="shared" ref="J104:J105" si="0">G104*H104</f>
        <v>120000000</v>
      </c>
      <c r="K104" s="205"/>
      <c r="L104" s="81"/>
      <c r="M104" s="81"/>
      <c r="N104" s="81"/>
      <c r="O104" s="81"/>
      <c r="P104" s="81"/>
      <c r="Q104" s="81"/>
      <c r="R104" s="81"/>
      <c r="S104" s="41">
        <f t="shared" ref="S104:S105" si="1">G104*H104</f>
        <v>120000000</v>
      </c>
      <c r="T104" s="61"/>
    </row>
    <row r="105" spans="1:20" s="8" customFormat="1" ht="18" customHeight="1" x14ac:dyDescent="0.25">
      <c r="A105" s="17">
        <v>3</v>
      </c>
      <c r="B105" s="203" t="s">
        <v>147</v>
      </c>
      <c r="C105" s="203"/>
      <c r="D105" s="203"/>
      <c r="E105" s="203"/>
      <c r="F105" s="15" t="s">
        <v>86</v>
      </c>
      <c r="G105" s="17">
        <v>24</v>
      </c>
      <c r="H105" s="204">
        <v>100000</v>
      </c>
      <c r="I105" s="204"/>
      <c r="J105" s="205">
        <f t="shared" si="0"/>
        <v>2400000</v>
      </c>
      <c r="K105" s="205"/>
      <c r="L105" s="81"/>
      <c r="M105" s="81"/>
      <c r="N105" s="81"/>
      <c r="O105" s="81"/>
      <c r="P105" s="81"/>
      <c r="Q105" s="81"/>
      <c r="R105" s="81"/>
      <c r="S105" s="41">
        <f t="shared" si="1"/>
        <v>2400000</v>
      </c>
      <c r="T105" s="61"/>
    </row>
    <row r="106" spans="1:20" x14ac:dyDescent="0.3">
      <c r="A106" s="197" t="s">
        <v>87</v>
      </c>
      <c r="B106" s="197"/>
      <c r="C106" s="197"/>
      <c r="D106" s="197"/>
      <c r="E106" s="197"/>
      <c r="F106" s="32"/>
      <c r="G106" s="14"/>
      <c r="H106" s="205"/>
      <c r="I106" s="205"/>
      <c r="J106" s="210">
        <f>SUM(J103:K105)</f>
        <v>129400000</v>
      </c>
      <c r="K106" s="210"/>
      <c r="L106" s="82"/>
      <c r="M106" s="82"/>
      <c r="N106" s="82"/>
      <c r="O106" s="82"/>
      <c r="P106" s="82"/>
      <c r="Q106" s="82"/>
      <c r="R106" s="82"/>
      <c r="S106" s="78">
        <f>SUM(S103:S105)</f>
        <v>129400000</v>
      </c>
      <c r="T106" s="83">
        <f>J106-S106</f>
        <v>0</v>
      </c>
    </row>
    <row r="107" spans="1:20" ht="21" customHeight="1" x14ac:dyDescent="0.3">
      <c r="A107" s="37"/>
      <c r="B107" s="170" t="s">
        <v>88</v>
      </c>
      <c r="C107" s="170"/>
      <c r="D107" s="170"/>
      <c r="E107" s="170"/>
      <c r="F107" s="170"/>
      <c r="G107" s="170"/>
      <c r="H107" s="170"/>
      <c r="I107" s="170"/>
      <c r="J107" s="170"/>
      <c r="K107" s="170"/>
      <c r="L107" s="70"/>
      <c r="M107" s="70"/>
      <c r="N107" s="70"/>
      <c r="O107" s="70"/>
      <c r="P107" s="70"/>
      <c r="Q107" s="70"/>
      <c r="R107" s="70"/>
      <c r="S107" s="41"/>
      <c r="T107" s="83"/>
    </row>
    <row r="108" spans="1:20" s="2" customFormat="1" ht="49.5" x14ac:dyDescent="0.3">
      <c r="A108" s="32" t="s">
        <v>2</v>
      </c>
      <c r="B108" s="197" t="s">
        <v>89</v>
      </c>
      <c r="C108" s="197"/>
      <c r="D108" s="32" t="s">
        <v>90</v>
      </c>
      <c r="E108" s="32" t="s">
        <v>91</v>
      </c>
      <c r="F108" s="32" t="s">
        <v>92</v>
      </c>
      <c r="G108" s="32" t="s">
        <v>93</v>
      </c>
      <c r="H108" s="197" t="s">
        <v>94</v>
      </c>
      <c r="I108" s="197"/>
      <c r="J108" s="197" t="s">
        <v>95</v>
      </c>
      <c r="K108" s="197"/>
      <c r="L108" s="71"/>
      <c r="M108" s="71"/>
      <c r="N108" s="71"/>
      <c r="O108" s="71"/>
      <c r="P108" s="71"/>
      <c r="Q108" s="71"/>
      <c r="R108" s="71"/>
      <c r="S108" s="84"/>
      <c r="T108" s="73"/>
    </row>
    <row r="109" spans="1:20" ht="17.25" customHeight="1" x14ac:dyDescent="0.3">
      <c r="A109" s="211" t="s">
        <v>177</v>
      </c>
      <c r="B109" s="211"/>
      <c r="C109" s="211"/>
      <c r="D109" s="16"/>
      <c r="E109" s="16"/>
      <c r="F109" s="16"/>
      <c r="G109" s="16"/>
      <c r="H109" s="208"/>
      <c r="I109" s="209"/>
      <c r="J109" s="208"/>
      <c r="K109" s="209"/>
      <c r="L109" s="71"/>
      <c r="M109" s="71"/>
      <c r="N109" s="71"/>
      <c r="O109" s="71"/>
      <c r="P109" s="71"/>
      <c r="Q109" s="71"/>
      <c r="R109" s="71"/>
      <c r="S109" s="56"/>
    </row>
    <row r="110" spans="1:20" ht="17.25" customHeight="1" x14ac:dyDescent="0.3">
      <c r="A110" s="15">
        <v>1</v>
      </c>
      <c r="B110" s="167" t="s">
        <v>96</v>
      </c>
      <c r="C110" s="167"/>
      <c r="D110" s="15" t="s">
        <v>97</v>
      </c>
      <c r="E110" s="15" t="s">
        <v>98</v>
      </c>
      <c r="F110" s="15">
        <v>50</v>
      </c>
      <c r="G110" s="24">
        <v>50000</v>
      </c>
      <c r="H110" s="205">
        <f>F110*G110</f>
        <v>2500000</v>
      </c>
      <c r="I110" s="205"/>
      <c r="J110" s="212" t="s">
        <v>138</v>
      </c>
      <c r="K110" s="213"/>
      <c r="L110" s="63"/>
      <c r="M110" s="63"/>
      <c r="N110" s="63"/>
      <c r="O110" s="63"/>
      <c r="P110" s="63"/>
      <c r="Q110" s="63"/>
      <c r="R110" s="63"/>
      <c r="S110" s="56">
        <f>F110*G110</f>
        <v>2500000</v>
      </c>
    </row>
    <row r="111" spans="1:20" ht="17.25" customHeight="1" x14ac:dyDescent="0.3">
      <c r="A111" s="15">
        <v>2</v>
      </c>
      <c r="B111" s="167" t="s">
        <v>99</v>
      </c>
      <c r="C111" s="167"/>
      <c r="D111" s="15" t="s">
        <v>97</v>
      </c>
      <c r="E111" s="15" t="s">
        <v>98</v>
      </c>
      <c r="F111" s="15">
        <v>59</v>
      </c>
      <c r="G111" s="24">
        <v>50000</v>
      </c>
      <c r="H111" s="205">
        <f t="shared" ref="H111:H116" si="2">F111*G111</f>
        <v>2950000</v>
      </c>
      <c r="I111" s="205"/>
      <c r="J111" s="214"/>
      <c r="K111" s="215"/>
      <c r="L111" s="63"/>
      <c r="M111" s="63"/>
      <c r="N111" s="63"/>
      <c r="O111" s="63"/>
      <c r="P111" s="63"/>
      <c r="Q111" s="63"/>
      <c r="R111" s="63"/>
      <c r="S111" s="56">
        <f t="shared" ref="S111:S116" si="3">F111*G111</f>
        <v>2950000</v>
      </c>
    </row>
    <row r="112" spans="1:20" ht="17.25" customHeight="1" x14ac:dyDescent="0.3">
      <c r="A112" s="15">
        <v>3</v>
      </c>
      <c r="B112" s="167" t="s">
        <v>100</v>
      </c>
      <c r="C112" s="167"/>
      <c r="D112" s="15" t="s">
        <v>97</v>
      </c>
      <c r="E112" s="15" t="s">
        <v>98</v>
      </c>
      <c r="F112" s="15">
        <v>25</v>
      </c>
      <c r="G112" s="24">
        <v>50000</v>
      </c>
      <c r="H112" s="205">
        <f t="shared" si="2"/>
        <v>1250000</v>
      </c>
      <c r="I112" s="205"/>
      <c r="J112" s="214"/>
      <c r="K112" s="215"/>
      <c r="L112" s="63"/>
      <c r="M112" s="63"/>
      <c r="N112" s="63"/>
      <c r="O112" s="63"/>
      <c r="P112" s="63"/>
      <c r="Q112" s="63"/>
      <c r="R112" s="63"/>
      <c r="S112" s="56">
        <f t="shared" si="3"/>
        <v>1250000</v>
      </c>
    </row>
    <row r="113" spans="1:20" ht="17.25" customHeight="1" x14ac:dyDescent="0.3">
      <c r="A113" s="15">
        <v>4</v>
      </c>
      <c r="B113" s="167" t="s">
        <v>101</v>
      </c>
      <c r="C113" s="167"/>
      <c r="D113" s="15" t="s">
        <v>97</v>
      </c>
      <c r="E113" s="15" t="s">
        <v>98</v>
      </c>
      <c r="F113" s="15">
        <v>50</v>
      </c>
      <c r="G113" s="24">
        <v>50000</v>
      </c>
      <c r="H113" s="205">
        <f t="shared" si="2"/>
        <v>2500000</v>
      </c>
      <c r="I113" s="205"/>
      <c r="J113" s="216"/>
      <c r="K113" s="217"/>
      <c r="L113" s="63"/>
      <c r="M113" s="63"/>
      <c r="N113" s="63"/>
      <c r="O113" s="63"/>
      <c r="P113" s="63"/>
      <c r="Q113" s="63"/>
      <c r="R113" s="63"/>
      <c r="S113" s="56">
        <f t="shared" si="3"/>
        <v>2500000</v>
      </c>
    </row>
    <row r="114" spans="1:20" ht="17.25" customHeight="1" x14ac:dyDescent="0.3">
      <c r="A114" s="15">
        <v>5</v>
      </c>
      <c r="B114" s="167" t="s">
        <v>102</v>
      </c>
      <c r="C114" s="167"/>
      <c r="D114" s="15" t="s">
        <v>97</v>
      </c>
      <c r="E114" s="15" t="s">
        <v>98</v>
      </c>
      <c r="F114" s="15">
        <v>50</v>
      </c>
      <c r="G114" s="24">
        <v>50000</v>
      </c>
      <c r="H114" s="205">
        <f t="shared" si="2"/>
        <v>2500000</v>
      </c>
      <c r="I114" s="205"/>
      <c r="J114" s="212" t="s">
        <v>138</v>
      </c>
      <c r="K114" s="213"/>
      <c r="L114" s="63"/>
      <c r="M114" s="63"/>
      <c r="N114" s="63"/>
      <c r="O114" s="63"/>
      <c r="P114" s="63"/>
      <c r="Q114" s="63"/>
      <c r="R114" s="63"/>
      <c r="S114" s="56">
        <f t="shared" si="3"/>
        <v>2500000</v>
      </c>
    </row>
    <row r="115" spans="1:20" ht="17.25" customHeight="1" x14ac:dyDescent="0.3">
      <c r="A115" s="15">
        <v>6</v>
      </c>
      <c r="B115" s="167" t="s">
        <v>103</v>
      </c>
      <c r="C115" s="167"/>
      <c r="D115" s="15" t="s">
        <v>97</v>
      </c>
      <c r="E115" s="15" t="s">
        <v>98</v>
      </c>
      <c r="F115" s="15">
        <v>25</v>
      </c>
      <c r="G115" s="24">
        <v>50000</v>
      </c>
      <c r="H115" s="205">
        <f t="shared" si="2"/>
        <v>1250000</v>
      </c>
      <c r="I115" s="205"/>
      <c r="J115" s="214"/>
      <c r="K115" s="215"/>
      <c r="L115" s="63"/>
      <c r="M115" s="63"/>
      <c r="N115" s="63"/>
      <c r="O115" s="63"/>
      <c r="P115" s="63"/>
      <c r="Q115" s="63"/>
      <c r="R115" s="63"/>
      <c r="S115" s="56">
        <f t="shared" si="3"/>
        <v>1250000</v>
      </c>
    </row>
    <row r="116" spans="1:20" ht="17.25" customHeight="1" x14ac:dyDescent="0.3">
      <c r="A116" s="15">
        <v>7</v>
      </c>
      <c r="B116" s="167" t="s">
        <v>104</v>
      </c>
      <c r="C116" s="167"/>
      <c r="D116" s="15" t="s">
        <v>97</v>
      </c>
      <c r="E116" s="15" t="s">
        <v>98</v>
      </c>
      <c r="F116" s="15">
        <v>25</v>
      </c>
      <c r="G116" s="24">
        <v>50000</v>
      </c>
      <c r="H116" s="205">
        <f t="shared" si="2"/>
        <v>1250000</v>
      </c>
      <c r="I116" s="205"/>
      <c r="J116" s="216"/>
      <c r="K116" s="217"/>
      <c r="L116" s="63"/>
      <c r="M116" s="63"/>
      <c r="N116" s="63"/>
      <c r="O116" s="63"/>
      <c r="P116" s="63"/>
      <c r="Q116" s="63"/>
      <c r="R116" s="63"/>
      <c r="S116" s="56">
        <f t="shared" si="3"/>
        <v>1250000</v>
      </c>
    </row>
    <row r="117" spans="1:20" ht="17.25" customHeight="1" x14ac:dyDescent="0.3">
      <c r="A117" s="197" t="s">
        <v>105</v>
      </c>
      <c r="B117" s="197"/>
      <c r="C117" s="197"/>
      <c r="D117" s="16"/>
      <c r="E117" s="16"/>
      <c r="F117" s="16"/>
      <c r="G117" s="16"/>
      <c r="H117" s="210">
        <f>SUM(H110:I116)</f>
        <v>14200000</v>
      </c>
      <c r="I117" s="210"/>
      <c r="J117" s="199"/>
      <c r="K117" s="201"/>
      <c r="L117" s="85"/>
      <c r="M117" s="85"/>
      <c r="N117" s="85"/>
      <c r="O117" s="85"/>
      <c r="P117" s="85"/>
      <c r="Q117" s="85"/>
      <c r="R117" s="85"/>
      <c r="S117" s="86">
        <f>SUM(S110:S116)</f>
        <v>14200000</v>
      </c>
      <c r="T117" s="83">
        <f>H117-S117</f>
        <v>0</v>
      </c>
    </row>
    <row r="118" spans="1:20" ht="15" customHeight="1" x14ac:dyDescent="0.3">
      <c r="A118" s="206" t="s">
        <v>178</v>
      </c>
      <c r="B118" s="207"/>
      <c r="C118" s="207"/>
      <c r="D118" s="16"/>
      <c r="E118" s="16"/>
      <c r="F118" s="16"/>
      <c r="G118" s="16"/>
      <c r="H118" s="208"/>
      <c r="I118" s="209"/>
      <c r="J118" s="208"/>
      <c r="K118" s="209"/>
      <c r="L118" s="71"/>
      <c r="M118" s="71"/>
      <c r="N118" s="71"/>
      <c r="O118" s="71"/>
      <c r="P118" s="71"/>
      <c r="Q118" s="71"/>
      <c r="R118" s="71"/>
      <c r="S118" s="56"/>
    </row>
    <row r="119" spans="1:20" x14ac:dyDescent="0.3">
      <c r="A119" s="15">
        <v>1</v>
      </c>
      <c r="B119" s="167" t="s">
        <v>106</v>
      </c>
      <c r="C119" s="167"/>
      <c r="D119" s="53" t="s">
        <v>170</v>
      </c>
      <c r="E119" s="15" t="s">
        <v>107</v>
      </c>
      <c r="F119" s="15">
        <v>20</v>
      </c>
      <c r="G119" s="24">
        <v>65000</v>
      </c>
      <c r="H119" s="205">
        <f>F119*G119</f>
        <v>1300000</v>
      </c>
      <c r="I119" s="205"/>
      <c r="J119" s="218"/>
      <c r="K119" s="218"/>
      <c r="L119" s="60"/>
      <c r="M119" s="60"/>
      <c r="N119" s="60"/>
      <c r="O119" s="60"/>
      <c r="P119" s="60"/>
      <c r="Q119" s="60"/>
      <c r="R119" s="60"/>
      <c r="S119" s="56">
        <f>F119*G119</f>
        <v>1300000</v>
      </c>
    </row>
    <row r="120" spans="1:20" x14ac:dyDescent="0.3">
      <c r="A120" s="15">
        <v>2</v>
      </c>
      <c r="B120" s="167" t="s">
        <v>108</v>
      </c>
      <c r="C120" s="167"/>
      <c r="D120" s="53" t="s">
        <v>170</v>
      </c>
      <c r="E120" s="15" t="s">
        <v>107</v>
      </c>
      <c r="F120" s="15">
        <v>20</v>
      </c>
      <c r="G120" s="24">
        <v>71000</v>
      </c>
      <c r="H120" s="205">
        <f t="shared" ref="H120:H127" si="4">F120*G120</f>
        <v>1420000</v>
      </c>
      <c r="I120" s="205"/>
      <c r="J120" s="218"/>
      <c r="K120" s="218"/>
      <c r="L120" s="60"/>
      <c r="M120" s="60"/>
      <c r="N120" s="60"/>
      <c r="O120" s="60"/>
      <c r="P120" s="60"/>
      <c r="Q120" s="60"/>
      <c r="R120" s="60"/>
      <c r="S120" s="56">
        <f t="shared" ref="S120:S127" si="5">F120*G120</f>
        <v>1420000</v>
      </c>
    </row>
    <row r="121" spans="1:20" x14ac:dyDescent="0.3">
      <c r="A121" s="34">
        <v>3</v>
      </c>
      <c r="B121" s="167" t="s">
        <v>109</v>
      </c>
      <c r="C121" s="167"/>
      <c r="D121" s="53" t="s">
        <v>170</v>
      </c>
      <c r="E121" s="15" t="s">
        <v>107</v>
      </c>
      <c r="F121" s="15">
        <v>20</v>
      </c>
      <c r="G121" s="24">
        <v>57000</v>
      </c>
      <c r="H121" s="205">
        <f t="shared" si="4"/>
        <v>1140000</v>
      </c>
      <c r="I121" s="205"/>
      <c r="J121" s="218"/>
      <c r="K121" s="218"/>
      <c r="L121" s="60"/>
      <c r="M121" s="60"/>
      <c r="N121" s="60"/>
      <c r="O121" s="60"/>
      <c r="P121" s="60"/>
      <c r="Q121" s="60"/>
      <c r="R121" s="60"/>
      <c r="S121" s="56">
        <f t="shared" si="5"/>
        <v>1140000</v>
      </c>
    </row>
    <row r="122" spans="1:20" x14ac:dyDescent="0.3">
      <c r="A122" s="34">
        <v>4</v>
      </c>
      <c r="B122" s="167" t="s">
        <v>53</v>
      </c>
      <c r="C122" s="167"/>
      <c r="D122" s="53" t="s">
        <v>170</v>
      </c>
      <c r="E122" s="15" t="s">
        <v>107</v>
      </c>
      <c r="F122" s="15">
        <v>20</v>
      </c>
      <c r="G122" s="24">
        <v>55000</v>
      </c>
      <c r="H122" s="205">
        <f t="shared" si="4"/>
        <v>1100000</v>
      </c>
      <c r="I122" s="205"/>
      <c r="J122" s="218"/>
      <c r="K122" s="218"/>
      <c r="L122" s="60"/>
      <c r="M122" s="60"/>
      <c r="N122" s="60"/>
      <c r="O122" s="60"/>
      <c r="P122" s="60"/>
      <c r="Q122" s="60"/>
      <c r="R122" s="60"/>
      <c r="S122" s="56">
        <f t="shared" si="5"/>
        <v>1100000</v>
      </c>
    </row>
    <row r="123" spans="1:20" s="42" customFormat="1" x14ac:dyDescent="0.3">
      <c r="A123" s="39">
        <v>5</v>
      </c>
      <c r="B123" s="193" t="s">
        <v>110</v>
      </c>
      <c r="C123" s="193"/>
      <c r="D123" s="54" t="s">
        <v>170</v>
      </c>
      <c r="E123" s="39" t="s">
        <v>107</v>
      </c>
      <c r="F123" s="39">
        <v>30</v>
      </c>
      <c r="G123" s="55">
        <v>41000</v>
      </c>
      <c r="H123" s="219">
        <f t="shared" si="4"/>
        <v>1230000</v>
      </c>
      <c r="I123" s="219"/>
      <c r="J123" s="220"/>
      <c r="K123" s="220"/>
      <c r="L123" s="60"/>
      <c r="M123" s="60"/>
      <c r="N123" s="60"/>
      <c r="O123" s="60"/>
      <c r="P123" s="60"/>
      <c r="Q123" s="60"/>
      <c r="R123" s="60"/>
      <c r="S123" s="56">
        <f t="shared" si="5"/>
        <v>1230000</v>
      </c>
    </row>
    <row r="124" spans="1:20" x14ac:dyDescent="0.3">
      <c r="A124" s="34">
        <v>6</v>
      </c>
      <c r="B124" s="167" t="s">
        <v>111</v>
      </c>
      <c r="C124" s="167"/>
      <c r="D124" s="15" t="s">
        <v>171</v>
      </c>
      <c r="E124" s="15" t="s">
        <v>107</v>
      </c>
      <c r="F124" s="15">
        <v>1</v>
      </c>
      <c r="G124" s="24">
        <v>450000</v>
      </c>
      <c r="H124" s="205">
        <f t="shared" si="4"/>
        <v>450000</v>
      </c>
      <c r="I124" s="205"/>
      <c r="J124" s="218"/>
      <c r="K124" s="218"/>
      <c r="L124" s="60"/>
      <c r="M124" s="60"/>
      <c r="N124" s="60"/>
      <c r="O124" s="60"/>
      <c r="P124" s="60"/>
      <c r="Q124" s="60"/>
      <c r="R124" s="60"/>
      <c r="S124" s="56">
        <f t="shared" si="5"/>
        <v>450000</v>
      </c>
    </row>
    <row r="125" spans="1:20" x14ac:dyDescent="0.3">
      <c r="A125" s="34">
        <v>7</v>
      </c>
      <c r="B125" s="167" t="s">
        <v>59</v>
      </c>
      <c r="C125" s="167"/>
      <c r="D125" s="53" t="s">
        <v>170</v>
      </c>
      <c r="E125" s="15" t="s">
        <v>107</v>
      </c>
      <c r="F125" s="15">
        <v>20</v>
      </c>
      <c r="G125" s="24">
        <v>82000</v>
      </c>
      <c r="H125" s="205">
        <f t="shared" si="4"/>
        <v>1640000</v>
      </c>
      <c r="I125" s="205"/>
      <c r="J125" s="218"/>
      <c r="K125" s="218"/>
      <c r="L125" s="60"/>
      <c r="M125" s="60"/>
      <c r="N125" s="60"/>
      <c r="O125" s="60"/>
      <c r="P125" s="60"/>
      <c r="Q125" s="60"/>
      <c r="R125" s="60"/>
      <c r="S125" s="56">
        <f t="shared" si="5"/>
        <v>1640000</v>
      </c>
    </row>
    <row r="126" spans="1:20" ht="33" x14ac:dyDescent="0.3">
      <c r="A126" s="34">
        <v>8</v>
      </c>
      <c r="B126" s="167" t="s">
        <v>61</v>
      </c>
      <c r="C126" s="167"/>
      <c r="D126" s="15" t="s">
        <v>97</v>
      </c>
      <c r="E126" s="15" t="s">
        <v>107</v>
      </c>
      <c r="F126" s="15">
        <v>30</v>
      </c>
      <c r="G126" s="24">
        <v>20000</v>
      </c>
      <c r="H126" s="205">
        <f t="shared" si="4"/>
        <v>600000</v>
      </c>
      <c r="I126" s="205"/>
      <c r="J126" s="218"/>
      <c r="K126" s="218"/>
      <c r="L126" s="60"/>
      <c r="M126" s="60"/>
      <c r="N126" s="60"/>
      <c r="O126" s="60"/>
      <c r="P126" s="60"/>
      <c r="Q126" s="60"/>
      <c r="R126" s="60"/>
      <c r="S126" s="56">
        <f t="shared" si="5"/>
        <v>600000</v>
      </c>
    </row>
    <row r="127" spans="1:20" ht="33" x14ac:dyDescent="0.3">
      <c r="A127" s="34">
        <v>9</v>
      </c>
      <c r="B127" s="167" t="s">
        <v>112</v>
      </c>
      <c r="C127" s="167"/>
      <c r="D127" s="15" t="s">
        <v>97</v>
      </c>
      <c r="E127" s="15" t="s">
        <v>98</v>
      </c>
      <c r="F127" s="15">
        <v>30</v>
      </c>
      <c r="G127" s="24">
        <v>32000</v>
      </c>
      <c r="H127" s="205">
        <f t="shared" si="4"/>
        <v>960000</v>
      </c>
      <c r="I127" s="205"/>
      <c r="J127" s="218"/>
      <c r="K127" s="218"/>
      <c r="L127" s="60"/>
      <c r="M127" s="60"/>
      <c r="N127" s="60"/>
      <c r="O127" s="60"/>
      <c r="P127" s="60"/>
      <c r="Q127" s="60"/>
      <c r="R127" s="60"/>
      <c r="S127" s="56">
        <f t="shared" si="5"/>
        <v>960000</v>
      </c>
    </row>
    <row r="128" spans="1:20" ht="15" customHeight="1" x14ac:dyDescent="0.3">
      <c r="A128" s="197" t="s">
        <v>105</v>
      </c>
      <c r="B128" s="197"/>
      <c r="C128" s="197"/>
      <c r="D128" s="16"/>
      <c r="E128" s="16"/>
      <c r="F128" s="16"/>
      <c r="G128" s="16"/>
      <c r="H128" s="210">
        <f>SUM(H119:H127)</f>
        <v>9840000</v>
      </c>
      <c r="I128" s="221"/>
      <c r="J128" s="222"/>
      <c r="K128" s="222"/>
      <c r="L128" s="87"/>
      <c r="M128" s="87"/>
      <c r="N128" s="87"/>
      <c r="O128" s="87"/>
      <c r="P128" s="87"/>
      <c r="Q128" s="87"/>
      <c r="R128" s="87"/>
      <c r="S128" s="86">
        <f>SUM(S119:S127)</f>
        <v>9840000</v>
      </c>
      <c r="T128" s="83">
        <f>H128-S128</f>
        <v>0</v>
      </c>
    </row>
    <row r="129" spans="1:22" ht="18.75" customHeight="1" x14ac:dyDescent="0.3">
      <c r="A129" s="208" t="s">
        <v>113</v>
      </c>
      <c r="B129" s="228"/>
      <c r="C129" s="228"/>
      <c r="D129" s="228"/>
      <c r="E129" s="228"/>
      <c r="F129" s="228"/>
      <c r="G129" s="209"/>
      <c r="H129" s="210">
        <f>H117+H128</f>
        <v>24040000</v>
      </c>
      <c r="I129" s="221"/>
      <c r="J129" s="222"/>
      <c r="K129" s="222"/>
      <c r="L129" s="87"/>
      <c r="M129" s="87"/>
      <c r="N129" s="87"/>
      <c r="O129" s="87"/>
      <c r="P129" s="87"/>
      <c r="Q129" s="87"/>
      <c r="R129" s="87"/>
      <c r="S129" s="56"/>
    </row>
    <row r="130" spans="1:22" x14ac:dyDescent="0.3">
      <c r="A130" s="37"/>
      <c r="B130" s="57" t="s">
        <v>114</v>
      </c>
      <c r="C130" s="57"/>
      <c r="D130" s="57"/>
      <c r="E130" s="57"/>
      <c r="F130" s="57"/>
      <c r="G130" s="57"/>
      <c r="H130" s="57"/>
      <c r="I130" s="57"/>
      <c r="J130" s="57"/>
      <c r="K130" s="57"/>
      <c r="L130" s="88"/>
      <c r="M130" s="88"/>
      <c r="N130" s="88"/>
      <c r="O130" s="88"/>
      <c r="P130" s="88"/>
      <c r="Q130" s="88"/>
      <c r="R130" s="88"/>
      <c r="S130" s="41"/>
    </row>
    <row r="131" spans="1:22" s="11" customFormat="1" ht="66.75" customHeight="1" x14ac:dyDescent="0.25">
      <c r="A131" s="32" t="s">
        <v>2</v>
      </c>
      <c r="B131" s="197" t="s">
        <v>175</v>
      </c>
      <c r="C131" s="197"/>
      <c r="D131" s="197"/>
      <c r="E131" s="32" t="s">
        <v>91</v>
      </c>
      <c r="F131" s="32" t="s">
        <v>92</v>
      </c>
      <c r="G131" s="32" t="s">
        <v>84</v>
      </c>
      <c r="H131" s="197" t="s">
        <v>94</v>
      </c>
      <c r="I131" s="197"/>
      <c r="J131" s="99" t="s">
        <v>186</v>
      </c>
      <c r="K131" s="99" t="s">
        <v>115</v>
      </c>
      <c r="L131" s="71"/>
      <c r="M131" s="71"/>
      <c r="N131" s="71"/>
      <c r="O131" s="71"/>
      <c r="P131" s="71"/>
      <c r="Q131" s="71"/>
      <c r="R131" s="71"/>
      <c r="S131" s="72"/>
      <c r="T131" s="67"/>
    </row>
    <row r="132" spans="1:22" s="61" customFormat="1" ht="16.5" x14ac:dyDescent="0.25">
      <c r="A132" s="104">
        <v>1</v>
      </c>
      <c r="B132" s="193" t="s">
        <v>179</v>
      </c>
      <c r="C132" s="193"/>
      <c r="D132" s="193"/>
      <c r="E132" s="104" t="s">
        <v>35</v>
      </c>
      <c r="F132" s="104">
        <v>1</v>
      </c>
      <c r="G132" s="102">
        <v>41000000</v>
      </c>
      <c r="H132" s="219">
        <f t="shared" ref="H132:H142" si="6">F132*G132</f>
        <v>41000000</v>
      </c>
      <c r="I132" s="219"/>
      <c r="J132" s="108">
        <v>84</v>
      </c>
      <c r="K132" s="108">
        <f>H132/J132</f>
        <v>488095.23809523811</v>
      </c>
      <c r="L132" s="89"/>
      <c r="M132" s="89"/>
      <c r="N132" s="89"/>
      <c r="O132" s="89"/>
      <c r="P132" s="89"/>
      <c r="Q132" s="89"/>
      <c r="S132" s="41">
        <f>F132*G132</f>
        <v>41000000</v>
      </c>
      <c r="T132" s="41">
        <v>488095.23809523811</v>
      </c>
      <c r="U132" s="41">
        <v>488095</v>
      </c>
      <c r="V132" s="41">
        <f t="shared" ref="V132:V157" si="7">K132-U132</f>
        <v>0.23809523810632527</v>
      </c>
    </row>
    <row r="133" spans="1:22" s="61" customFormat="1" ht="16.5" x14ac:dyDescent="0.25">
      <c r="A133" s="104">
        <v>2</v>
      </c>
      <c r="B133" s="193" t="s">
        <v>36</v>
      </c>
      <c r="C133" s="193"/>
      <c r="D133" s="193"/>
      <c r="E133" s="104" t="s">
        <v>35</v>
      </c>
      <c r="F133" s="104">
        <v>1</v>
      </c>
      <c r="G133" s="102">
        <v>3600000</v>
      </c>
      <c r="H133" s="219">
        <f t="shared" si="6"/>
        <v>3600000</v>
      </c>
      <c r="I133" s="219"/>
      <c r="J133" s="108">
        <v>12</v>
      </c>
      <c r="K133" s="108">
        <f t="shared" ref="K133:K156" si="8">H133/J133</f>
        <v>300000</v>
      </c>
      <c r="L133" s="89"/>
      <c r="M133" s="89"/>
      <c r="N133" s="89"/>
      <c r="O133" s="89"/>
      <c r="P133" s="89"/>
      <c r="Q133" s="89"/>
      <c r="S133" s="41">
        <f t="shared" ref="S133:S157" si="9">F133*G133</f>
        <v>3600000</v>
      </c>
      <c r="T133" s="41">
        <v>300000</v>
      </c>
      <c r="U133" s="41">
        <v>300000</v>
      </c>
      <c r="V133" s="41">
        <f t="shared" si="7"/>
        <v>0</v>
      </c>
    </row>
    <row r="134" spans="1:22" s="61" customFormat="1" ht="14.25" customHeight="1" x14ac:dyDescent="0.25">
      <c r="A134" s="104">
        <v>3</v>
      </c>
      <c r="B134" s="193" t="s">
        <v>185</v>
      </c>
      <c r="C134" s="193"/>
      <c r="D134" s="193"/>
      <c r="E134" s="104" t="s">
        <v>35</v>
      </c>
      <c r="F134" s="104">
        <v>1</v>
      </c>
      <c r="G134" s="102">
        <v>18600000</v>
      </c>
      <c r="H134" s="219">
        <f t="shared" si="6"/>
        <v>18600000</v>
      </c>
      <c r="I134" s="219"/>
      <c r="J134" s="108">
        <v>84</v>
      </c>
      <c r="K134" s="108">
        <f t="shared" si="8"/>
        <v>221428.57142857142</v>
      </c>
      <c r="L134" s="89"/>
      <c r="M134" s="89"/>
      <c r="N134" s="89"/>
      <c r="O134" s="89"/>
      <c r="P134" s="89"/>
      <c r="Q134" s="89"/>
      <c r="S134" s="41">
        <f t="shared" si="9"/>
        <v>18600000</v>
      </c>
      <c r="T134" s="41">
        <v>221428.57142857142</v>
      </c>
      <c r="U134" s="41">
        <v>221429</v>
      </c>
      <c r="V134" s="41">
        <f t="shared" si="7"/>
        <v>-0.42857142857974395</v>
      </c>
    </row>
    <row r="135" spans="1:22" s="61" customFormat="1" ht="17.25" customHeight="1" x14ac:dyDescent="0.25">
      <c r="A135" s="104">
        <v>4</v>
      </c>
      <c r="B135" s="193" t="s">
        <v>181</v>
      </c>
      <c r="C135" s="193"/>
      <c r="D135" s="193"/>
      <c r="E135" s="104" t="s">
        <v>35</v>
      </c>
      <c r="F135" s="104">
        <v>1</v>
      </c>
      <c r="G135" s="102">
        <v>11000000</v>
      </c>
      <c r="H135" s="219">
        <f t="shared" si="6"/>
        <v>11000000</v>
      </c>
      <c r="I135" s="219"/>
      <c r="J135" s="108">
        <v>84</v>
      </c>
      <c r="K135" s="108">
        <f t="shared" si="8"/>
        <v>130952.38095238095</v>
      </c>
      <c r="L135" s="89"/>
      <c r="M135" s="89"/>
      <c r="N135" s="89"/>
      <c r="O135" s="89"/>
      <c r="P135" s="89"/>
      <c r="Q135" s="89"/>
      <c r="S135" s="41">
        <f t="shared" si="9"/>
        <v>11000000</v>
      </c>
      <c r="T135" s="41">
        <v>130952.38095238095</v>
      </c>
      <c r="U135" s="41">
        <v>130952</v>
      </c>
      <c r="V135" s="41">
        <f t="shared" si="7"/>
        <v>0.38095238094683737</v>
      </c>
    </row>
    <row r="136" spans="1:22" s="61" customFormat="1" ht="14.25" customHeight="1" x14ac:dyDescent="0.25">
      <c r="A136" s="104">
        <v>5</v>
      </c>
      <c r="B136" s="193" t="s">
        <v>182</v>
      </c>
      <c r="C136" s="193"/>
      <c r="D136" s="193"/>
      <c r="E136" s="104" t="s">
        <v>35</v>
      </c>
      <c r="F136" s="104">
        <v>1</v>
      </c>
      <c r="G136" s="102">
        <v>25727000</v>
      </c>
      <c r="H136" s="219">
        <f t="shared" si="6"/>
        <v>25727000</v>
      </c>
      <c r="I136" s="219"/>
      <c r="J136" s="108">
        <v>84</v>
      </c>
      <c r="K136" s="108">
        <f t="shared" si="8"/>
        <v>306273.80952380953</v>
      </c>
      <c r="L136" s="89"/>
      <c r="M136" s="89"/>
      <c r="N136" s="89"/>
      <c r="O136" s="89"/>
      <c r="P136" s="89"/>
      <c r="Q136" s="89"/>
      <c r="S136" s="41">
        <f t="shared" si="9"/>
        <v>25727000</v>
      </c>
      <c r="T136" s="41">
        <v>306273.80952380953</v>
      </c>
      <c r="U136" s="41">
        <v>306274</v>
      </c>
      <c r="V136" s="41">
        <f t="shared" si="7"/>
        <v>-0.19047619047341868</v>
      </c>
    </row>
    <row r="137" spans="1:22" s="61" customFormat="1" ht="14.25" customHeight="1" x14ac:dyDescent="0.25">
      <c r="A137" s="104">
        <v>6</v>
      </c>
      <c r="B137" s="193" t="s">
        <v>116</v>
      </c>
      <c r="C137" s="193"/>
      <c r="D137" s="193"/>
      <c r="E137" s="104" t="s">
        <v>35</v>
      </c>
      <c r="F137" s="104">
        <v>18</v>
      </c>
      <c r="G137" s="102">
        <v>24500000</v>
      </c>
      <c r="H137" s="219">
        <f t="shared" si="6"/>
        <v>441000000</v>
      </c>
      <c r="I137" s="219"/>
      <c r="J137" s="108">
        <v>84</v>
      </c>
      <c r="K137" s="108">
        <f t="shared" si="8"/>
        <v>5250000</v>
      </c>
      <c r="L137" s="89"/>
      <c r="M137" s="89"/>
      <c r="N137" s="89"/>
      <c r="O137" s="89"/>
      <c r="P137" s="89"/>
      <c r="Q137" s="89"/>
      <c r="S137" s="41">
        <f t="shared" si="9"/>
        <v>441000000</v>
      </c>
      <c r="T137" s="41">
        <v>5250000</v>
      </c>
      <c r="U137" s="41">
        <v>5250000</v>
      </c>
      <c r="V137" s="41">
        <f t="shared" si="7"/>
        <v>0</v>
      </c>
    </row>
    <row r="138" spans="1:22" s="61" customFormat="1" ht="14.25" customHeight="1" x14ac:dyDescent="0.25">
      <c r="A138" s="104">
        <v>7</v>
      </c>
      <c r="B138" s="193" t="s">
        <v>38</v>
      </c>
      <c r="C138" s="193"/>
      <c r="D138" s="193"/>
      <c r="E138" s="104" t="s">
        <v>40</v>
      </c>
      <c r="F138" s="104">
        <v>1</v>
      </c>
      <c r="G138" s="102">
        <v>12690000</v>
      </c>
      <c r="H138" s="219">
        <f t="shared" si="6"/>
        <v>12690000</v>
      </c>
      <c r="I138" s="219"/>
      <c r="J138" s="108">
        <v>24</v>
      </c>
      <c r="K138" s="108">
        <f t="shared" si="8"/>
        <v>528750</v>
      </c>
      <c r="L138" s="89"/>
      <c r="M138" s="89"/>
      <c r="N138" s="89"/>
      <c r="O138" s="89"/>
      <c r="P138" s="89"/>
      <c r="Q138" s="89"/>
      <c r="S138" s="41">
        <f t="shared" si="9"/>
        <v>12690000</v>
      </c>
      <c r="T138" s="41">
        <v>528750</v>
      </c>
      <c r="U138" s="41">
        <v>528750</v>
      </c>
      <c r="V138" s="41">
        <f t="shared" si="7"/>
        <v>0</v>
      </c>
    </row>
    <row r="139" spans="1:22" s="61" customFormat="1" ht="14.25" customHeight="1" x14ac:dyDescent="0.25">
      <c r="A139" s="104">
        <v>8</v>
      </c>
      <c r="B139" s="193" t="s">
        <v>39</v>
      </c>
      <c r="C139" s="193"/>
      <c r="D139" s="193"/>
      <c r="E139" s="104" t="s">
        <v>40</v>
      </c>
      <c r="F139" s="104">
        <v>2</v>
      </c>
      <c r="G139" s="102">
        <v>3950000</v>
      </c>
      <c r="H139" s="219">
        <f t="shared" si="6"/>
        <v>7900000</v>
      </c>
      <c r="I139" s="219"/>
      <c r="J139" s="108">
        <v>24</v>
      </c>
      <c r="K139" s="108">
        <f t="shared" si="8"/>
        <v>329166.66666666669</v>
      </c>
      <c r="L139" s="89"/>
      <c r="M139" s="89"/>
      <c r="N139" s="89"/>
      <c r="O139" s="89"/>
      <c r="P139" s="89"/>
      <c r="Q139" s="89"/>
      <c r="S139" s="41">
        <f t="shared" si="9"/>
        <v>7900000</v>
      </c>
      <c r="T139" s="41">
        <v>329166.66666666669</v>
      </c>
      <c r="U139" s="41">
        <v>329167</v>
      </c>
      <c r="V139" s="41">
        <f t="shared" si="7"/>
        <v>-0.33333333331393078</v>
      </c>
    </row>
    <row r="140" spans="1:22" s="61" customFormat="1" ht="14.25" customHeight="1" x14ac:dyDescent="0.25">
      <c r="A140" s="104">
        <v>9</v>
      </c>
      <c r="B140" s="193" t="s">
        <v>183</v>
      </c>
      <c r="C140" s="193"/>
      <c r="D140" s="193"/>
      <c r="E140" s="104" t="s">
        <v>40</v>
      </c>
      <c r="F140" s="104">
        <v>10</v>
      </c>
      <c r="G140" s="102">
        <v>170000</v>
      </c>
      <c r="H140" s="219">
        <f t="shared" si="6"/>
        <v>1700000</v>
      </c>
      <c r="I140" s="219"/>
      <c r="J140" s="108">
        <v>24</v>
      </c>
      <c r="K140" s="108">
        <f t="shared" si="8"/>
        <v>70833.333333333328</v>
      </c>
      <c r="L140" s="89"/>
      <c r="M140" s="89"/>
      <c r="N140" s="89"/>
      <c r="O140" s="89"/>
      <c r="P140" s="89"/>
      <c r="Q140" s="89"/>
      <c r="S140" s="41">
        <f t="shared" si="9"/>
        <v>1700000</v>
      </c>
      <c r="T140" s="41">
        <v>70833.333333333328</v>
      </c>
      <c r="U140" s="41">
        <v>70833</v>
      </c>
      <c r="V140" s="41">
        <f t="shared" si="7"/>
        <v>0.33333333332848269</v>
      </c>
    </row>
    <row r="141" spans="1:22" s="61" customFormat="1" ht="14.25" customHeight="1" x14ac:dyDescent="0.25">
      <c r="A141" s="104">
        <v>10</v>
      </c>
      <c r="B141" s="193" t="s">
        <v>41</v>
      </c>
      <c r="C141" s="193"/>
      <c r="D141" s="193"/>
      <c r="E141" s="104" t="s">
        <v>40</v>
      </c>
      <c r="F141" s="104">
        <v>170</v>
      </c>
      <c r="G141" s="102">
        <v>400000</v>
      </c>
      <c r="H141" s="219">
        <f t="shared" si="6"/>
        <v>68000000</v>
      </c>
      <c r="I141" s="219"/>
      <c r="J141" s="108">
        <v>12</v>
      </c>
      <c r="K141" s="108">
        <f t="shared" si="8"/>
        <v>5666666.666666667</v>
      </c>
      <c r="L141" s="89"/>
      <c r="M141" s="89"/>
      <c r="N141" s="89"/>
      <c r="O141" s="89"/>
      <c r="P141" s="89"/>
      <c r="Q141" s="89"/>
      <c r="S141" s="41">
        <f t="shared" si="9"/>
        <v>68000000</v>
      </c>
      <c r="T141" s="41">
        <v>5666666.666666667</v>
      </c>
      <c r="U141" s="41">
        <v>5666667</v>
      </c>
      <c r="V141" s="41">
        <f t="shared" si="7"/>
        <v>-0.33333333302289248</v>
      </c>
    </row>
    <row r="142" spans="1:22" s="61" customFormat="1" ht="14.25" customHeight="1" x14ac:dyDescent="0.25">
      <c r="A142" s="104">
        <v>11</v>
      </c>
      <c r="B142" s="193" t="s">
        <v>42</v>
      </c>
      <c r="C142" s="193"/>
      <c r="D142" s="193"/>
      <c r="E142" s="104" t="s">
        <v>40</v>
      </c>
      <c r="F142" s="104">
        <v>170</v>
      </c>
      <c r="G142" s="102">
        <v>400000</v>
      </c>
      <c r="H142" s="219">
        <f t="shared" si="6"/>
        <v>68000000</v>
      </c>
      <c r="I142" s="219"/>
      <c r="J142" s="108">
        <v>12</v>
      </c>
      <c r="K142" s="108">
        <f t="shared" si="8"/>
        <v>5666666.666666667</v>
      </c>
      <c r="L142" s="89"/>
      <c r="M142" s="89"/>
      <c r="N142" s="89"/>
      <c r="O142" s="89"/>
      <c r="P142" s="89"/>
      <c r="Q142" s="89"/>
      <c r="S142" s="41">
        <f t="shared" si="9"/>
        <v>68000000</v>
      </c>
      <c r="T142" s="41">
        <v>5666666.666666667</v>
      </c>
      <c r="U142" s="41">
        <v>5666667</v>
      </c>
      <c r="V142" s="41">
        <f t="shared" si="7"/>
        <v>-0.33333333302289248</v>
      </c>
    </row>
    <row r="143" spans="1:22" s="61" customFormat="1" ht="14.25" customHeight="1" x14ac:dyDescent="0.25">
      <c r="A143" s="104">
        <v>12</v>
      </c>
      <c r="B143" s="193" t="s">
        <v>184</v>
      </c>
      <c r="C143" s="193"/>
      <c r="D143" s="193"/>
      <c r="E143" s="104" t="s">
        <v>35</v>
      </c>
      <c r="F143" s="104">
        <v>20</v>
      </c>
      <c r="G143" s="102">
        <v>1700000</v>
      </c>
      <c r="H143" s="219">
        <f>F143*G143</f>
        <v>34000000</v>
      </c>
      <c r="I143" s="219"/>
      <c r="J143" s="108">
        <v>24</v>
      </c>
      <c r="K143" s="108">
        <f t="shared" si="8"/>
        <v>1416666.6666666667</v>
      </c>
      <c r="L143" s="89"/>
      <c r="M143" s="89"/>
      <c r="N143" s="89"/>
      <c r="O143" s="89"/>
      <c r="P143" s="89"/>
      <c r="Q143" s="89"/>
      <c r="S143" s="41">
        <f t="shared" si="9"/>
        <v>34000000</v>
      </c>
      <c r="T143" s="41">
        <v>1416666.6666666667</v>
      </c>
      <c r="U143" s="41">
        <v>1416667</v>
      </c>
      <c r="V143" s="41">
        <f t="shared" si="7"/>
        <v>-0.33333333325572312</v>
      </c>
    </row>
    <row r="144" spans="1:22" s="8" customFormat="1" ht="14.25" customHeight="1" x14ac:dyDescent="0.25">
      <c r="A144" s="105">
        <v>13</v>
      </c>
      <c r="B144" s="167" t="s">
        <v>117</v>
      </c>
      <c r="C144" s="167"/>
      <c r="D144" s="167"/>
      <c r="E144" s="105" t="s">
        <v>40</v>
      </c>
      <c r="F144" s="105">
        <v>20</v>
      </c>
      <c r="G144" s="100">
        <v>35000</v>
      </c>
      <c r="H144" s="205">
        <f>F144*G144</f>
        <v>700000</v>
      </c>
      <c r="I144" s="205"/>
      <c r="J144" s="108">
        <v>1</v>
      </c>
      <c r="K144" s="108">
        <f t="shared" si="8"/>
        <v>700000</v>
      </c>
      <c r="L144" s="89"/>
      <c r="M144" s="89"/>
      <c r="N144" s="89"/>
      <c r="O144" s="89"/>
      <c r="P144" s="89"/>
      <c r="Q144" s="89"/>
      <c r="S144" s="41">
        <f t="shared" si="9"/>
        <v>700000</v>
      </c>
      <c r="T144" s="41">
        <v>700000</v>
      </c>
      <c r="U144" s="41">
        <v>700000</v>
      </c>
      <c r="V144" s="41">
        <f t="shared" si="7"/>
        <v>0</v>
      </c>
    </row>
    <row r="145" spans="1:22" s="8" customFormat="1" ht="14.25" customHeight="1" x14ac:dyDescent="0.25">
      <c r="A145" s="105">
        <v>14</v>
      </c>
      <c r="B145" s="167" t="s">
        <v>118</v>
      </c>
      <c r="C145" s="167"/>
      <c r="D145" s="167"/>
      <c r="E145" s="105" t="s">
        <v>40</v>
      </c>
      <c r="F145" s="105">
        <v>20</v>
      </c>
      <c r="G145" s="100">
        <v>35000</v>
      </c>
      <c r="H145" s="205">
        <f>F145*G145</f>
        <v>700000</v>
      </c>
      <c r="I145" s="205"/>
      <c r="J145" s="108">
        <v>1</v>
      </c>
      <c r="K145" s="108">
        <f t="shared" si="8"/>
        <v>700000</v>
      </c>
      <c r="L145" s="89"/>
      <c r="M145" s="89"/>
      <c r="N145" s="89"/>
      <c r="O145" s="89"/>
      <c r="P145" s="89"/>
      <c r="Q145" s="89"/>
      <c r="S145" s="41">
        <f t="shared" si="9"/>
        <v>700000</v>
      </c>
      <c r="T145" s="41">
        <v>700000</v>
      </c>
      <c r="U145" s="41">
        <v>700000</v>
      </c>
      <c r="V145" s="41">
        <f t="shared" si="7"/>
        <v>0</v>
      </c>
    </row>
    <row r="146" spans="1:22" s="8" customFormat="1" ht="14.25" customHeight="1" x14ac:dyDescent="0.25">
      <c r="A146" s="105">
        <v>15</v>
      </c>
      <c r="B146" s="167" t="s">
        <v>119</v>
      </c>
      <c r="C146" s="167"/>
      <c r="D146" s="167"/>
      <c r="E146" s="105" t="s">
        <v>40</v>
      </c>
      <c r="F146" s="105">
        <v>20</v>
      </c>
      <c r="G146" s="100">
        <v>35000</v>
      </c>
      <c r="H146" s="205">
        <f>F146*G146</f>
        <v>700000</v>
      </c>
      <c r="I146" s="205"/>
      <c r="J146" s="108">
        <v>1</v>
      </c>
      <c r="K146" s="108">
        <f t="shared" si="8"/>
        <v>700000</v>
      </c>
      <c r="L146" s="89"/>
      <c r="M146" s="89"/>
      <c r="N146" s="89"/>
      <c r="O146" s="89"/>
      <c r="P146" s="89"/>
      <c r="Q146" s="89"/>
      <c r="S146" s="41">
        <f t="shared" si="9"/>
        <v>700000</v>
      </c>
      <c r="T146" s="41">
        <v>700000</v>
      </c>
      <c r="U146" s="41">
        <v>700000</v>
      </c>
      <c r="V146" s="41">
        <f t="shared" si="7"/>
        <v>0</v>
      </c>
    </row>
    <row r="147" spans="1:22" s="8" customFormat="1" ht="14.25" customHeight="1" x14ac:dyDescent="0.25">
      <c r="A147" s="105">
        <v>16</v>
      </c>
      <c r="B147" s="167" t="s">
        <v>120</v>
      </c>
      <c r="C147" s="167"/>
      <c r="D147" s="167"/>
      <c r="E147" s="105" t="s">
        <v>40</v>
      </c>
      <c r="F147" s="105">
        <v>20</v>
      </c>
      <c r="G147" s="100">
        <v>35000</v>
      </c>
      <c r="H147" s="205">
        <f>F147*G147</f>
        <v>700000</v>
      </c>
      <c r="I147" s="205"/>
      <c r="J147" s="108">
        <v>1</v>
      </c>
      <c r="K147" s="108">
        <f t="shared" si="8"/>
        <v>700000</v>
      </c>
      <c r="L147" s="89"/>
      <c r="M147" s="89"/>
      <c r="N147" s="89"/>
      <c r="O147" s="89"/>
      <c r="P147" s="89"/>
      <c r="Q147" s="89"/>
      <c r="S147" s="41">
        <f t="shared" si="9"/>
        <v>700000</v>
      </c>
      <c r="T147" s="41">
        <v>700000</v>
      </c>
      <c r="U147" s="41">
        <v>700000</v>
      </c>
      <c r="V147" s="41">
        <f t="shared" si="7"/>
        <v>0</v>
      </c>
    </row>
    <row r="148" spans="1:22" s="8" customFormat="1" ht="14.25" customHeight="1" x14ac:dyDescent="0.25">
      <c r="A148" s="105">
        <v>17</v>
      </c>
      <c r="B148" s="167" t="s">
        <v>121</v>
      </c>
      <c r="C148" s="167"/>
      <c r="D148" s="167"/>
      <c r="E148" s="105" t="s">
        <v>40</v>
      </c>
      <c r="F148" s="105">
        <v>20</v>
      </c>
      <c r="G148" s="100">
        <v>35000</v>
      </c>
      <c r="H148" s="205">
        <f t="shared" ref="H148:H157" si="10">F148*G148</f>
        <v>700000</v>
      </c>
      <c r="I148" s="205"/>
      <c r="J148" s="108">
        <v>12</v>
      </c>
      <c r="K148" s="108">
        <f t="shared" si="8"/>
        <v>58333.333333333336</v>
      </c>
      <c r="L148" s="89"/>
      <c r="M148" s="89"/>
      <c r="N148" s="89"/>
      <c r="O148" s="89"/>
      <c r="P148" s="89"/>
      <c r="Q148" s="89"/>
      <c r="S148" s="41">
        <f t="shared" si="9"/>
        <v>700000</v>
      </c>
      <c r="T148" s="41">
        <v>58333.333333333336</v>
      </c>
      <c r="U148" s="41">
        <v>58333</v>
      </c>
      <c r="V148" s="41">
        <f t="shared" si="7"/>
        <v>0.33333333333575865</v>
      </c>
    </row>
    <row r="149" spans="1:22" s="8" customFormat="1" ht="14.25" customHeight="1" x14ac:dyDescent="0.25">
      <c r="A149" s="105">
        <v>18</v>
      </c>
      <c r="B149" s="167" t="s">
        <v>122</v>
      </c>
      <c r="C149" s="167"/>
      <c r="D149" s="167"/>
      <c r="E149" s="105" t="s">
        <v>40</v>
      </c>
      <c r="F149" s="105">
        <v>20</v>
      </c>
      <c r="G149" s="100">
        <v>35000</v>
      </c>
      <c r="H149" s="205">
        <f t="shared" si="10"/>
        <v>700000</v>
      </c>
      <c r="I149" s="205"/>
      <c r="J149" s="108">
        <v>6</v>
      </c>
      <c r="K149" s="108">
        <f t="shared" si="8"/>
        <v>116666.66666666667</v>
      </c>
      <c r="L149" s="89"/>
      <c r="M149" s="89"/>
      <c r="N149" s="89"/>
      <c r="O149" s="89"/>
      <c r="P149" s="89"/>
      <c r="Q149" s="89"/>
      <c r="S149" s="41">
        <f t="shared" si="9"/>
        <v>700000</v>
      </c>
      <c r="T149" s="41">
        <v>116666.66666666667</v>
      </c>
      <c r="U149" s="41">
        <v>116667</v>
      </c>
      <c r="V149" s="41">
        <f t="shared" si="7"/>
        <v>-0.33333333332848269</v>
      </c>
    </row>
    <row r="150" spans="1:22" s="8" customFormat="1" ht="14.25" customHeight="1" x14ac:dyDescent="0.25">
      <c r="A150" s="105">
        <v>19</v>
      </c>
      <c r="B150" s="167" t="s">
        <v>77</v>
      </c>
      <c r="C150" s="167"/>
      <c r="D150" s="167"/>
      <c r="E150" s="105" t="s">
        <v>40</v>
      </c>
      <c r="F150" s="105">
        <v>1</v>
      </c>
      <c r="G150" s="100">
        <v>520000</v>
      </c>
      <c r="H150" s="205">
        <f t="shared" si="10"/>
        <v>520000</v>
      </c>
      <c r="I150" s="205"/>
      <c r="J150" s="108">
        <v>24</v>
      </c>
      <c r="K150" s="108">
        <f t="shared" si="8"/>
        <v>21666.666666666668</v>
      </c>
      <c r="L150" s="89"/>
      <c r="M150" s="89"/>
      <c r="N150" s="89"/>
      <c r="O150" s="89"/>
      <c r="P150" s="89"/>
      <c r="Q150" s="89"/>
      <c r="S150" s="41">
        <f t="shared" si="9"/>
        <v>520000</v>
      </c>
      <c r="T150" s="41">
        <v>21666.666666666668</v>
      </c>
      <c r="U150" s="41">
        <v>21667</v>
      </c>
      <c r="V150" s="41">
        <f t="shared" si="7"/>
        <v>-0.33333333333212067</v>
      </c>
    </row>
    <row r="151" spans="1:22" s="8" customFormat="1" ht="14.25" customHeight="1" x14ac:dyDescent="0.25">
      <c r="A151" s="105">
        <v>20</v>
      </c>
      <c r="B151" s="167" t="s">
        <v>123</v>
      </c>
      <c r="C151" s="167"/>
      <c r="D151" s="167"/>
      <c r="E151" s="105" t="s">
        <v>40</v>
      </c>
      <c r="F151" s="105">
        <v>5</v>
      </c>
      <c r="G151" s="100">
        <v>30000</v>
      </c>
      <c r="H151" s="205">
        <f t="shared" si="10"/>
        <v>150000</v>
      </c>
      <c r="I151" s="205"/>
      <c r="J151" s="108">
        <v>1</v>
      </c>
      <c r="K151" s="108">
        <f t="shared" si="8"/>
        <v>150000</v>
      </c>
      <c r="L151" s="89"/>
      <c r="M151" s="89"/>
      <c r="N151" s="89"/>
      <c r="O151" s="89"/>
      <c r="P151" s="89"/>
      <c r="Q151" s="89"/>
      <c r="S151" s="41">
        <f t="shared" si="9"/>
        <v>150000</v>
      </c>
      <c r="T151" s="41">
        <v>150000</v>
      </c>
      <c r="U151" s="41">
        <v>150000</v>
      </c>
      <c r="V151" s="41">
        <f t="shared" si="7"/>
        <v>0</v>
      </c>
    </row>
    <row r="152" spans="1:22" s="8" customFormat="1" ht="14.25" customHeight="1" x14ac:dyDescent="0.25">
      <c r="A152" s="105">
        <v>21</v>
      </c>
      <c r="B152" s="167" t="s">
        <v>72</v>
      </c>
      <c r="C152" s="167"/>
      <c r="D152" s="167"/>
      <c r="E152" s="105" t="s">
        <v>40</v>
      </c>
      <c r="F152" s="105">
        <v>20</v>
      </c>
      <c r="G152" s="100">
        <v>32000</v>
      </c>
      <c r="H152" s="205">
        <f t="shared" si="10"/>
        <v>640000</v>
      </c>
      <c r="I152" s="205"/>
      <c r="J152" s="108">
        <v>1</v>
      </c>
      <c r="K152" s="108">
        <f t="shared" si="8"/>
        <v>640000</v>
      </c>
      <c r="L152" s="89"/>
      <c r="M152" s="89"/>
      <c r="N152" s="89"/>
      <c r="O152" s="89"/>
      <c r="P152" s="89"/>
      <c r="Q152" s="89"/>
      <c r="S152" s="41">
        <f t="shared" si="9"/>
        <v>640000</v>
      </c>
      <c r="T152" s="41">
        <v>640000</v>
      </c>
      <c r="U152" s="41">
        <v>640000</v>
      </c>
      <c r="V152" s="41">
        <f t="shared" si="7"/>
        <v>0</v>
      </c>
    </row>
    <row r="153" spans="1:22" s="8" customFormat="1" ht="14.25" customHeight="1" x14ac:dyDescent="0.25">
      <c r="A153" s="105">
        <v>22</v>
      </c>
      <c r="B153" s="167" t="s">
        <v>76</v>
      </c>
      <c r="C153" s="167"/>
      <c r="D153" s="167"/>
      <c r="E153" s="105" t="s">
        <v>40</v>
      </c>
      <c r="F153" s="105">
        <v>20</v>
      </c>
      <c r="G153" s="100">
        <v>45000</v>
      </c>
      <c r="H153" s="205">
        <f t="shared" si="10"/>
        <v>900000</v>
      </c>
      <c r="I153" s="205"/>
      <c r="J153" s="108">
        <v>6</v>
      </c>
      <c r="K153" s="108">
        <f t="shared" si="8"/>
        <v>150000</v>
      </c>
      <c r="L153" s="89"/>
      <c r="M153" s="89"/>
      <c r="N153" s="89"/>
      <c r="O153" s="89"/>
      <c r="P153" s="89"/>
      <c r="Q153" s="89"/>
      <c r="S153" s="41">
        <f t="shared" si="9"/>
        <v>900000</v>
      </c>
      <c r="T153" s="41">
        <v>150000</v>
      </c>
      <c r="U153" s="41">
        <v>150000</v>
      </c>
      <c r="V153" s="41">
        <f t="shared" si="7"/>
        <v>0</v>
      </c>
    </row>
    <row r="154" spans="1:22" s="8" customFormat="1" ht="14.25" customHeight="1" x14ac:dyDescent="0.25">
      <c r="A154" s="105">
        <v>23</v>
      </c>
      <c r="B154" s="167" t="s">
        <v>124</v>
      </c>
      <c r="C154" s="167"/>
      <c r="D154" s="167"/>
      <c r="E154" s="105" t="s">
        <v>71</v>
      </c>
      <c r="F154" s="105">
        <v>5</v>
      </c>
      <c r="G154" s="100">
        <v>35000</v>
      </c>
      <c r="H154" s="205">
        <f t="shared" si="10"/>
        <v>175000</v>
      </c>
      <c r="I154" s="205"/>
      <c r="J154" s="108">
        <v>1</v>
      </c>
      <c r="K154" s="108">
        <f t="shared" si="8"/>
        <v>175000</v>
      </c>
      <c r="L154" s="89"/>
      <c r="M154" s="89"/>
      <c r="N154" s="89"/>
      <c r="O154" s="89"/>
      <c r="P154" s="89"/>
      <c r="Q154" s="89"/>
      <c r="S154" s="41">
        <f t="shared" si="9"/>
        <v>175000</v>
      </c>
      <c r="T154" s="41">
        <v>175000</v>
      </c>
      <c r="U154" s="41">
        <v>175000</v>
      </c>
      <c r="V154" s="41">
        <f t="shared" si="7"/>
        <v>0</v>
      </c>
    </row>
    <row r="155" spans="1:22" s="8" customFormat="1" ht="14.25" customHeight="1" x14ac:dyDescent="0.25">
      <c r="A155" s="105">
        <v>24</v>
      </c>
      <c r="B155" s="167" t="s">
        <v>69</v>
      </c>
      <c r="C155" s="167"/>
      <c r="D155" s="167"/>
      <c r="E155" s="105" t="s">
        <v>71</v>
      </c>
      <c r="F155" s="105">
        <v>5</v>
      </c>
      <c r="G155" s="100">
        <v>160000</v>
      </c>
      <c r="H155" s="205">
        <f t="shared" si="10"/>
        <v>800000</v>
      </c>
      <c r="I155" s="205"/>
      <c r="J155" s="108">
        <v>1</v>
      </c>
      <c r="K155" s="108">
        <f t="shared" si="8"/>
        <v>800000</v>
      </c>
      <c r="L155" s="89"/>
      <c r="M155" s="89"/>
      <c r="N155" s="89"/>
      <c r="O155" s="89"/>
      <c r="P155" s="89"/>
      <c r="Q155" s="89"/>
      <c r="S155" s="41">
        <f t="shared" si="9"/>
        <v>800000</v>
      </c>
      <c r="T155" s="41">
        <v>800000</v>
      </c>
      <c r="U155" s="41">
        <v>800000</v>
      </c>
      <c r="V155" s="41">
        <f t="shared" si="7"/>
        <v>0</v>
      </c>
    </row>
    <row r="156" spans="1:22" s="8" customFormat="1" ht="14.25" customHeight="1" x14ac:dyDescent="0.25">
      <c r="A156" s="105">
        <v>25</v>
      </c>
      <c r="B156" s="167" t="s">
        <v>68</v>
      </c>
      <c r="C156" s="167"/>
      <c r="D156" s="167"/>
      <c r="E156" s="105" t="s">
        <v>40</v>
      </c>
      <c r="F156" s="105">
        <v>20</v>
      </c>
      <c r="G156" s="100">
        <v>37000</v>
      </c>
      <c r="H156" s="205">
        <f t="shared" si="10"/>
        <v>740000</v>
      </c>
      <c r="I156" s="205"/>
      <c r="J156" s="108">
        <v>1</v>
      </c>
      <c r="K156" s="108">
        <f t="shared" si="8"/>
        <v>740000</v>
      </c>
      <c r="L156" s="89"/>
      <c r="M156" s="89"/>
      <c r="N156" s="89"/>
      <c r="O156" s="89"/>
      <c r="P156" s="89"/>
      <c r="Q156" s="89"/>
      <c r="S156" s="41">
        <f t="shared" si="9"/>
        <v>740000</v>
      </c>
      <c r="T156" s="41">
        <v>740000</v>
      </c>
      <c r="U156" s="41">
        <v>740000</v>
      </c>
      <c r="V156" s="41">
        <f t="shared" si="7"/>
        <v>0</v>
      </c>
    </row>
    <row r="157" spans="1:22" s="8" customFormat="1" ht="14.25" customHeight="1" x14ac:dyDescent="0.25">
      <c r="A157" s="105">
        <v>26</v>
      </c>
      <c r="B157" s="167" t="s">
        <v>74</v>
      </c>
      <c r="C157" s="167"/>
      <c r="D157" s="167"/>
      <c r="E157" s="105" t="s">
        <v>125</v>
      </c>
      <c r="F157" s="105">
        <v>40</v>
      </c>
      <c r="G157" s="100">
        <v>75000</v>
      </c>
      <c r="H157" s="205">
        <f t="shared" si="10"/>
        <v>3000000</v>
      </c>
      <c r="I157" s="205"/>
      <c r="J157" s="108">
        <v>1</v>
      </c>
      <c r="K157" s="108">
        <f>H157/J157</f>
        <v>3000000</v>
      </c>
      <c r="L157" s="89"/>
      <c r="M157" s="89"/>
      <c r="N157" s="89"/>
      <c r="O157" s="89"/>
      <c r="P157" s="89"/>
      <c r="Q157" s="89"/>
      <c r="S157" s="41">
        <f t="shared" si="9"/>
        <v>3000000</v>
      </c>
      <c r="T157" s="41">
        <v>3000000</v>
      </c>
      <c r="U157" s="41">
        <v>3000000</v>
      </c>
      <c r="V157" s="41">
        <f t="shared" si="7"/>
        <v>0</v>
      </c>
    </row>
    <row r="158" spans="1:22" s="10" customFormat="1" ht="16.5" customHeight="1" x14ac:dyDescent="0.25">
      <c r="A158" s="197" t="s">
        <v>126</v>
      </c>
      <c r="B158" s="197"/>
      <c r="C158" s="197"/>
      <c r="D158" s="197"/>
      <c r="E158" s="16"/>
      <c r="F158" s="16"/>
      <c r="G158" s="16"/>
      <c r="H158" s="224">
        <f>SUM(H132:H157)</f>
        <v>744342000</v>
      </c>
      <c r="I158" s="224"/>
      <c r="J158" s="109"/>
      <c r="K158" s="109">
        <f>SUM(K132:K157)</f>
        <v>29027166.666666672</v>
      </c>
      <c r="L158" s="90"/>
      <c r="M158" s="90"/>
      <c r="N158" s="90"/>
      <c r="O158" s="90"/>
      <c r="P158" s="90"/>
      <c r="Q158" s="90"/>
      <c r="R158" s="90"/>
      <c r="S158" s="78"/>
      <c r="T158" s="78">
        <f>SUM(T132:T157)</f>
        <v>29027166.666666672</v>
      </c>
      <c r="U158" s="62">
        <f>SUM(U132:U157)</f>
        <v>29027168</v>
      </c>
      <c r="V158" s="41">
        <f t="shared" ref="V158" si="11">J158-U158</f>
        <v>-29027168</v>
      </c>
    </row>
    <row r="159" spans="1:22" ht="18.75" customHeight="1" x14ac:dyDescent="0.3">
      <c r="A159" s="225" t="s">
        <v>172</v>
      </c>
      <c r="B159" s="226"/>
      <c r="C159" s="226"/>
      <c r="D159" s="226"/>
      <c r="E159" s="226"/>
      <c r="F159" s="226"/>
      <c r="G159" s="226"/>
      <c r="H159" s="226"/>
      <c r="I159" s="226"/>
      <c r="J159" s="226"/>
      <c r="K159" s="227"/>
      <c r="L159" s="77"/>
      <c r="M159" s="77"/>
      <c r="N159" s="77"/>
      <c r="O159" s="77"/>
      <c r="P159" s="77"/>
      <c r="Q159" s="77"/>
      <c r="R159" s="88"/>
      <c r="S159" s="41"/>
      <c r="V159" s="41"/>
    </row>
    <row r="160" spans="1:22" ht="49.5" x14ac:dyDescent="0.3">
      <c r="A160" s="13" t="s">
        <v>2</v>
      </c>
      <c r="B160" s="197" t="s">
        <v>82</v>
      </c>
      <c r="C160" s="197"/>
      <c r="D160" s="197"/>
      <c r="E160" s="13" t="s">
        <v>83</v>
      </c>
      <c r="F160" s="13" t="s">
        <v>92</v>
      </c>
      <c r="G160" s="16" t="s">
        <v>84</v>
      </c>
      <c r="H160" s="197" t="s">
        <v>85</v>
      </c>
      <c r="I160" s="197"/>
      <c r="J160" s="223" t="s">
        <v>5</v>
      </c>
      <c r="K160" s="223"/>
      <c r="L160" s="76"/>
      <c r="M160" s="76"/>
      <c r="N160" s="76"/>
      <c r="O160" s="76"/>
      <c r="P160" s="76"/>
      <c r="Q160" s="76"/>
      <c r="R160" s="76"/>
      <c r="S160" s="41"/>
      <c r="V160" s="41"/>
    </row>
    <row r="161" spans="1:22" x14ac:dyDescent="0.3">
      <c r="A161" s="13">
        <v>1</v>
      </c>
      <c r="B161" s="167" t="s">
        <v>127</v>
      </c>
      <c r="C161" s="167"/>
      <c r="D161" s="167"/>
      <c r="E161" s="15" t="s">
        <v>128</v>
      </c>
      <c r="F161" s="15">
        <v>1</v>
      </c>
      <c r="G161" s="25">
        <f>J106</f>
        <v>129400000</v>
      </c>
      <c r="H161" s="205">
        <f>F161*G161</f>
        <v>129400000</v>
      </c>
      <c r="I161" s="205"/>
      <c r="J161" s="190"/>
      <c r="K161" s="190"/>
      <c r="L161" s="91"/>
      <c r="M161" s="91"/>
      <c r="N161" s="91"/>
      <c r="O161" s="91"/>
      <c r="P161" s="91"/>
      <c r="Q161" s="91"/>
      <c r="R161" s="91"/>
      <c r="S161" s="41"/>
      <c r="T161" s="92"/>
      <c r="V161" s="41"/>
    </row>
    <row r="162" spans="1:22" x14ac:dyDescent="0.3">
      <c r="A162" s="13">
        <v>2</v>
      </c>
      <c r="B162" s="167" t="s">
        <v>173</v>
      </c>
      <c r="C162" s="167"/>
      <c r="D162" s="167"/>
      <c r="E162" s="15" t="s">
        <v>128</v>
      </c>
      <c r="F162" s="15">
        <v>1</v>
      </c>
      <c r="G162" s="25">
        <f>H128</f>
        <v>9840000</v>
      </c>
      <c r="H162" s="205">
        <f t="shared" ref="H162:H163" si="12">F162*G162</f>
        <v>9840000</v>
      </c>
      <c r="I162" s="205"/>
      <c r="J162" s="190"/>
      <c r="K162" s="190"/>
      <c r="L162" s="91"/>
      <c r="M162" s="91"/>
      <c r="N162" s="91"/>
      <c r="O162" s="91"/>
      <c r="P162" s="91"/>
      <c r="Q162" s="91"/>
      <c r="R162" s="91"/>
      <c r="S162" s="41"/>
      <c r="V162" s="41"/>
    </row>
    <row r="163" spans="1:22" x14ac:dyDescent="0.3">
      <c r="A163" s="13">
        <v>3</v>
      </c>
      <c r="B163" s="167" t="s">
        <v>129</v>
      </c>
      <c r="C163" s="167"/>
      <c r="D163" s="167"/>
      <c r="E163" s="15" t="s">
        <v>128</v>
      </c>
      <c r="F163" s="15">
        <v>1</v>
      </c>
      <c r="G163" s="25">
        <f>H117</f>
        <v>14200000</v>
      </c>
      <c r="H163" s="205">
        <f t="shared" si="12"/>
        <v>14200000</v>
      </c>
      <c r="I163" s="205"/>
      <c r="J163" s="190"/>
      <c r="K163" s="190"/>
      <c r="L163" s="91"/>
      <c r="M163" s="91"/>
      <c r="N163" s="91"/>
      <c r="O163" s="91"/>
      <c r="P163" s="91"/>
      <c r="Q163" s="91"/>
      <c r="R163" s="91"/>
      <c r="S163" s="41"/>
      <c r="V163" s="41"/>
    </row>
    <row r="164" spans="1:22" x14ac:dyDescent="0.3">
      <c r="A164" s="13">
        <v>4</v>
      </c>
      <c r="B164" s="167" t="s">
        <v>130</v>
      </c>
      <c r="C164" s="167"/>
      <c r="D164" s="167"/>
      <c r="E164" s="15" t="s">
        <v>128</v>
      </c>
      <c r="F164" s="15">
        <v>1</v>
      </c>
      <c r="G164" s="25">
        <f>K158</f>
        <v>29027166.666666672</v>
      </c>
      <c r="H164" s="205">
        <f>F164*G164</f>
        <v>29027166.666666672</v>
      </c>
      <c r="I164" s="205"/>
      <c r="J164" s="190"/>
      <c r="K164" s="190"/>
      <c r="L164" s="91"/>
      <c r="M164" s="91"/>
      <c r="N164" s="91"/>
      <c r="O164" s="91"/>
      <c r="P164" s="91"/>
      <c r="Q164" s="91"/>
      <c r="R164" s="91"/>
      <c r="S164" s="41"/>
      <c r="V164" s="41"/>
    </row>
    <row r="165" spans="1:22" s="3" customFormat="1" x14ac:dyDescent="0.3">
      <c r="A165" s="197" t="s">
        <v>131</v>
      </c>
      <c r="B165" s="197"/>
      <c r="C165" s="197"/>
      <c r="D165" s="197"/>
      <c r="E165" s="16"/>
      <c r="F165" s="16"/>
      <c r="G165" s="26"/>
      <c r="H165" s="224">
        <f>SUM(H161:I164)</f>
        <v>182467166.66666669</v>
      </c>
      <c r="I165" s="224"/>
      <c r="J165" s="190"/>
      <c r="K165" s="190"/>
      <c r="L165" s="91"/>
      <c r="M165" s="91"/>
      <c r="N165" s="91"/>
      <c r="O165" s="91"/>
      <c r="P165" s="91"/>
      <c r="Q165" s="91"/>
      <c r="R165" s="93"/>
      <c r="S165" s="94"/>
      <c r="T165" s="79"/>
      <c r="V165" s="41"/>
    </row>
    <row r="166" spans="1:22" s="3" customFormat="1" x14ac:dyDescent="0.3">
      <c r="A166" s="197" t="s">
        <v>132</v>
      </c>
      <c r="B166" s="197"/>
      <c r="C166" s="197"/>
      <c r="D166" s="197"/>
      <c r="E166" s="16"/>
      <c r="F166" s="16"/>
      <c r="G166" s="26"/>
      <c r="H166" s="230">
        <f>H165*12</f>
        <v>2189606000</v>
      </c>
      <c r="I166" s="230"/>
      <c r="J166" s="190"/>
      <c r="K166" s="190"/>
      <c r="L166" s="91"/>
      <c r="M166" s="91"/>
      <c r="N166" s="91"/>
      <c r="O166" s="91"/>
      <c r="P166" s="91"/>
      <c r="Q166" s="91"/>
      <c r="R166" s="91"/>
      <c r="S166" s="78"/>
      <c r="T166" s="79"/>
      <c r="V166" s="41"/>
    </row>
    <row r="167" spans="1:22" s="3" customFormat="1" ht="29.25" customHeight="1" x14ac:dyDescent="0.3">
      <c r="A167" s="231" t="s">
        <v>133</v>
      </c>
      <c r="B167" s="231"/>
      <c r="C167" s="232" t="s">
        <v>176</v>
      </c>
      <c r="D167" s="232"/>
      <c r="E167" s="232"/>
      <c r="F167" s="232"/>
      <c r="G167" s="232"/>
      <c r="H167" s="232"/>
      <c r="I167" s="232"/>
      <c r="J167" s="232"/>
      <c r="K167" s="232"/>
      <c r="L167" s="95"/>
      <c r="M167" s="95"/>
      <c r="N167" s="95"/>
      <c r="O167" s="95"/>
      <c r="P167" s="95"/>
      <c r="Q167" s="95"/>
      <c r="R167" s="95"/>
      <c r="S167" s="78"/>
      <c r="T167" s="96"/>
      <c r="V167" s="41"/>
    </row>
    <row r="168" spans="1:22" ht="38.25" customHeight="1" x14ac:dyDescent="0.3">
      <c r="A168" s="229" t="s">
        <v>188</v>
      </c>
      <c r="B168" s="229"/>
      <c r="C168" s="229"/>
      <c r="D168" s="229"/>
      <c r="E168" s="229"/>
      <c r="F168" s="229"/>
      <c r="G168" s="229"/>
      <c r="H168" s="229"/>
      <c r="I168" s="229"/>
      <c r="J168" s="229"/>
      <c r="K168" s="229"/>
      <c r="L168" s="65"/>
      <c r="M168" s="65"/>
      <c r="N168" s="65"/>
      <c r="O168" s="65"/>
      <c r="P168" s="65"/>
      <c r="Q168" s="65"/>
      <c r="R168" s="65"/>
      <c r="S168" s="41"/>
      <c r="V168" s="41"/>
    </row>
    <row r="169" spans="1:22" x14ac:dyDescent="0.3">
      <c r="A169" s="8"/>
      <c r="B169" s="180"/>
      <c r="C169" s="180"/>
      <c r="D169" s="180"/>
      <c r="E169" s="5"/>
      <c r="F169" s="6"/>
      <c r="G169" s="6"/>
      <c r="H169" s="6"/>
      <c r="I169" s="27" t="s">
        <v>192</v>
      </c>
      <c r="J169" s="27"/>
      <c r="K169" s="27"/>
      <c r="L169" s="97"/>
      <c r="M169" s="97"/>
      <c r="N169" s="97"/>
      <c r="O169" s="97"/>
      <c r="P169" s="97"/>
      <c r="Q169" s="97"/>
      <c r="R169" s="97"/>
      <c r="S169" s="97"/>
      <c r="V169" s="41"/>
    </row>
    <row r="189" spans="4:4" x14ac:dyDescent="0.3">
      <c r="D189" s="4"/>
    </row>
    <row r="190" spans="4:4" x14ac:dyDescent="0.3">
      <c r="D190" s="4"/>
    </row>
    <row r="191" spans="4:4" x14ac:dyDescent="0.3">
      <c r="D191" s="4"/>
    </row>
  </sheetData>
  <mergeCells count="335">
    <mergeCell ref="B100:K100"/>
    <mergeCell ref="B101:K101"/>
    <mergeCell ref="B107:K107"/>
    <mergeCell ref="A129:G129"/>
    <mergeCell ref="A168:K168"/>
    <mergeCell ref="A166:D166"/>
    <mergeCell ref="H166:I166"/>
    <mergeCell ref="J166:K166"/>
    <mergeCell ref="A167:B167"/>
    <mergeCell ref="C167:K167"/>
    <mergeCell ref="B164:D164"/>
    <mergeCell ref="H164:I164"/>
    <mergeCell ref="J164:K164"/>
    <mergeCell ref="A165:D165"/>
    <mergeCell ref="H165:I165"/>
    <mergeCell ref="J165:K165"/>
    <mergeCell ref="B162:D162"/>
    <mergeCell ref="H162:I162"/>
    <mergeCell ref="J162:K162"/>
    <mergeCell ref="B163:D163"/>
    <mergeCell ref="H163:I163"/>
    <mergeCell ref="J163:K163"/>
    <mergeCell ref="B160:D160"/>
    <mergeCell ref="H160:I160"/>
    <mergeCell ref="J160:K160"/>
    <mergeCell ref="B161:D161"/>
    <mergeCell ref="H161:I161"/>
    <mergeCell ref="J161:K161"/>
    <mergeCell ref="A158:D158"/>
    <mergeCell ref="H158:I158"/>
    <mergeCell ref="A159:K159"/>
    <mergeCell ref="B156:D156"/>
    <mergeCell ref="H156:I156"/>
    <mergeCell ref="B157:D157"/>
    <mergeCell ref="H157:I157"/>
    <mergeCell ref="B154:D154"/>
    <mergeCell ref="H154:I154"/>
    <mergeCell ref="B155:D155"/>
    <mergeCell ref="H155:I155"/>
    <mergeCell ref="B152:D152"/>
    <mergeCell ref="H152:I152"/>
    <mergeCell ref="B153:D153"/>
    <mergeCell ref="H153:I153"/>
    <mergeCell ref="B150:D150"/>
    <mergeCell ref="H150:I150"/>
    <mergeCell ref="B151:D151"/>
    <mergeCell ref="H151:I151"/>
    <mergeCell ref="B148:D148"/>
    <mergeCell ref="H148:I148"/>
    <mergeCell ref="B149:D149"/>
    <mergeCell ref="H149:I149"/>
    <mergeCell ref="B146:D146"/>
    <mergeCell ref="H146:I146"/>
    <mergeCell ref="B147:D147"/>
    <mergeCell ref="H147:I147"/>
    <mergeCell ref="B144:D144"/>
    <mergeCell ref="H144:I144"/>
    <mergeCell ref="B145:D145"/>
    <mergeCell ref="H145:I145"/>
    <mergeCell ref="B142:D142"/>
    <mergeCell ref="H142:I142"/>
    <mergeCell ref="B143:D143"/>
    <mergeCell ref="H143:I143"/>
    <mergeCell ref="B140:D140"/>
    <mergeCell ref="H140:I140"/>
    <mergeCell ref="B141:D141"/>
    <mergeCell ref="H141:I141"/>
    <mergeCell ref="B138:D138"/>
    <mergeCell ref="H138:I138"/>
    <mergeCell ref="B139:D139"/>
    <mergeCell ref="H139:I139"/>
    <mergeCell ref="B136:D136"/>
    <mergeCell ref="H136:I136"/>
    <mergeCell ref="B137:D137"/>
    <mergeCell ref="H137:I137"/>
    <mergeCell ref="B134:D134"/>
    <mergeCell ref="H134:I134"/>
    <mergeCell ref="B135:D135"/>
    <mergeCell ref="H135:I135"/>
    <mergeCell ref="B132:D132"/>
    <mergeCell ref="H132:I132"/>
    <mergeCell ref="B133:D133"/>
    <mergeCell ref="H133:I133"/>
    <mergeCell ref="B131:D131"/>
    <mergeCell ref="H131:I131"/>
    <mergeCell ref="A128:C128"/>
    <mergeCell ref="H128:I128"/>
    <mergeCell ref="J128:K128"/>
    <mergeCell ref="H129:I129"/>
    <mergeCell ref="J129:K129"/>
    <mergeCell ref="B126:C126"/>
    <mergeCell ref="H126:I126"/>
    <mergeCell ref="J126:K126"/>
    <mergeCell ref="B127:C127"/>
    <mergeCell ref="H127:I127"/>
    <mergeCell ref="J127:K127"/>
    <mergeCell ref="B125:C125"/>
    <mergeCell ref="H125:I125"/>
    <mergeCell ref="J125:K125"/>
    <mergeCell ref="B122:C122"/>
    <mergeCell ref="H122:I122"/>
    <mergeCell ref="J122:K122"/>
    <mergeCell ref="B123:C123"/>
    <mergeCell ref="H123:I123"/>
    <mergeCell ref="J123:K123"/>
    <mergeCell ref="B121:C121"/>
    <mergeCell ref="H121:I121"/>
    <mergeCell ref="J121:K121"/>
    <mergeCell ref="B119:C119"/>
    <mergeCell ref="H119:I119"/>
    <mergeCell ref="J119:K119"/>
    <mergeCell ref="B124:C124"/>
    <mergeCell ref="H124:I124"/>
    <mergeCell ref="J124:K124"/>
    <mergeCell ref="H117:I117"/>
    <mergeCell ref="J117:K117"/>
    <mergeCell ref="J114:K116"/>
    <mergeCell ref="B114:C114"/>
    <mergeCell ref="H114:I114"/>
    <mergeCell ref="B115:C115"/>
    <mergeCell ref="H115:I115"/>
    <mergeCell ref="B120:C120"/>
    <mergeCell ref="H120:I120"/>
    <mergeCell ref="J120:K120"/>
    <mergeCell ref="B112:C112"/>
    <mergeCell ref="H112:I112"/>
    <mergeCell ref="B113:C113"/>
    <mergeCell ref="H113:I113"/>
    <mergeCell ref="A118:C118"/>
    <mergeCell ref="H118:I118"/>
    <mergeCell ref="A106:E106"/>
    <mergeCell ref="H106:I106"/>
    <mergeCell ref="J106:K106"/>
    <mergeCell ref="B110:C110"/>
    <mergeCell ref="H110:I110"/>
    <mergeCell ref="B111:C111"/>
    <mergeCell ref="H111:I111"/>
    <mergeCell ref="B108:C108"/>
    <mergeCell ref="H108:I108"/>
    <mergeCell ref="J108:K108"/>
    <mergeCell ref="A109:C109"/>
    <mergeCell ref="H109:I109"/>
    <mergeCell ref="J109:K109"/>
    <mergeCell ref="J110:K113"/>
    <mergeCell ref="J118:K118"/>
    <mergeCell ref="B116:C116"/>
    <mergeCell ref="H116:I116"/>
    <mergeCell ref="A117:C117"/>
    <mergeCell ref="B104:E104"/>
    <mergeCell ref="H104:I104"/>
    <mergeCell ref="J104:K104"/>
    <mergeCell ref="B105:E105"/>
    <mergeCell ref="H105:I105"/>
    <mergeCell ref="J105:K105"/>
    <mergeCell ref="B102:E102"/>
    <mergeCell ref="H102:I102"/>
    <mergeCell ref="J102:K102"/>
    <mergeCell ref="B103:E103"/>
    <mergeCell ref="H103:I103"/>
    <mergeCell ref="J103:K103"/>
    <mergeCell ref="B99:E99"/>
    <mergeCell ref="F99:H99"/>
    <mergeCell ref="B90:E90"/>
    <mergeCell ref="F90:H90"/>
    <mergeCell ref="B91:E91"/>
    <mergeCell ref="F91:H91"/>
    <mergeCell ref="B88:E88"/>
    <mergeCell ref="F88:H88"/>
    <mergeCell ref="B95:E95"/>
    <mergeCell ref="F95:H95"/>
    <mergeCell ref="B96:E96"/>
    <mergeCell ref="F96:H96"/>
    <mergeCell ref="B97:E97"/>
    <mergeCell ref="F97:H97"/>
    <mergeCell ref="B92:E92"/>
    <mergeCell ref="F92:H92"/>
    <mergeCell ref="B93:E93"/>
    <mergeCell ref="F93:H93"/>
    <mergeCell ref="B94:E94"/>
    <mergeCell ref="F94:H94"/>
    <mergeCell ref="B98:E98"/>
    <mergeCell ref="F98:H98"/>
    <mergeCell ref="B83:E83"/>
    <mergeCell ref="F83:H83"/>
    <mergeCell ref="B80:E80"/>
    <mergeCell ref="F80:H80"/>
    <mergeCell ref="B81:E81"/>
    <mergeCell ref="F81:H81"/>
    <mergeCell ref="B82:E82"/>
    <mergeCell ref="F82:H82"/>
    <mergeCell ref="B89:E89"/>
    <mergeCell ref="F89:H89"/>
    <mergeCell ref="B86:K86"/>
    <mergeCell ref="F87:H87"/>
    <mergeCell ref="B77:E77"/>
    <mergeCell ref="F77:H77"/>
    <mergeCell ref="B78:E78"/>
    <mergeCell ref="F78:H78"/>
    <mergeCell ref="B79:E79"/>
    <mergeCell ref="F79:H79"/>
    <mergeCell ref="B72:H72"/>
    <mergeCell ref="B73:H73"/>
    <mergeCell ref="B74:H74"/>
    <mergeCell ref="B76:E76"/>
    <mergeCell ref="F76:H76"/>
    <mergeCell ref="B75:K75"/>
    <mergeCell ref="I60:J60"/>
    <mergeCell ref="B67:H67"/>
    <mergeCell ref="B68:H68"/>
    <mergeCell ref="B69:H69"/>
    <mergeCell ref="B70:H70"/>
    <mergeCell ref="B71:H71"/>
    <mergeCell ref="B62:H62"/>
    <mergeCell ref="B63:H63"/>
    <mergeCell ref="B64:H64"/>
    <mergeCell ref="B65:H65"/>
    <mergeCell ref="B66:H66"/>
    <mergeCell ref="B40:H40"/>
    <mergeCell ref="I40:J40"/>
    <mergeCell ref="B51:H51"/>
    <mergeCell ref="I51:J51"/>
    <mergeCell ref="B52:H52"/>
    <mergeCell ref="I52:J52"/>
    <mergeCell ref="I61:J61"/>
    <mergeCell ref="B44:H44"/>
    <mergeCell ref="I44:J44"/>
    <mergeCell ref="B46:H46"/>
    <mergeCell ref="I46:J46"/>
    <mergeCell ref="B47:H47"/>
    <mergeCell ref="I47:J47"/>
    <mergeCell ref="A55:H55"/>
    <mergeCell ref="I55:J55"/>
    <mergeCell ref="B56:H56"/>
    <mergeCell ref="I56:J56"/>
    <mergeCell ref="B57:H57"/>
    <mergeCell ref="I57:J57"/>
    <mergeCell ref="B58:H58"/>
    <mergeCell ref="I58:J58"/>
    <mergeCell ref="B59:H59"/>
    <mergeCell ref="I59:J59"/>
    <mergeCell ref="B60:H60"/>
    <mergeCell ref="A34:H34"/>
    <mergeCell ref="I34:J34"/>
    <mergeCell ref="B37:H37"/>
    <mergeCell ref="I37:J37"/>
    <mergeCell ref="B30:H30"/>
    <mergeCell ref="I30:J30"/>
    <mergeCell ref="B31:H31"/>
    <mergeCell ref="I31:J31"/>
    <mergeCell ref="B32:H32"/>
    <mergeCell ref="I32:J32"/>
    <mergeCell ref="B35:H35"/>
    <mergeCell ref="I35:J35"/>
    <mergeCell ref="B36:H36"/>
    <mergeCell ref="B27:H27"/>
    <mergeCell ref="A28:H28"/>
    <mergeCell ref="I28:J28"/>
    <mergeCell ref="B29:H29"/>
    <mergeCell ref="I29:J29"/>
    <mergeCell ref="I26:J26"/>
    <mergeCell ref="I27:J27"/>
    <mergeCell ref="B26:H26"/>
    <mergeCell ref="B33:H33"/>
    <mergeCell ref="I33:J33"/>
    <mergeCell ref="B20:H20"/>
    <mergeCell ref="I20:J20"/>
    <mergeCell ref="B23:H23"/>
    <mergeCell ref="I23:J23"/>
    <mergeCell ref="B24:H24"/>
    <mergeCell ref="I24:J24"/>
    <mergeCell ref="B25:H25"/>
    <mergeCell ref="I25:J25"/>
    <mergeCell ref="B16:H16"/>
    <mergeCell ref="B21:H21"/>
    <mergeCell ref="I21:J21"/>
    <mergeCell ref="A22:H22"/>
    <mergeCell ref="B169:D169"/>
    <mergeCell ref="A1:C1"/>
    <mergeCell ref="D1:K1"/>
    <mergeCell ref="A2:C2"/>
    <mergeCell ref="D2:K2"/>
    <mergeCell ref="G3:K3"/>
    <mergeCell ref="A4:K4"/>
    <mergeCell ref="B5:K5"/>
    <mergeCell ref="B6:K6"/>
    <mergeCell ref="B10:H10"/>
    <mergeCell ref="I10:J10"/>
    <mergeCell ref="B12:H12"/>
    <mergeCell ref="I12:J12"/>
    <mergeCell ref="B7:H7"/>
    <mergeCell ref="I7:J7"/>
    <mergeCell ref="A8:H8"/>
    <mergeCell ref="I8:J8"/>
    <mergeCell ref="B9:H9"/>
    <mergeCell ref="I9:J9"/>
    <mergeCell ref="B17:H17"/>
    <mergeCell ref="B14:H14"/>
    <mergeCell ref="I22:J22"/>
    <mergeCell ref="B15:H15"/>
    <mergeCell ref="B13:H13"/>
    <mergeCell ref="B11:H11"/>
    <mergeCell ref="I11:J11"/>
    <mergeCell ref="B18:H18"/>
    <mergeCell ref="I14:J14"/>
    <mergeCell ref="I15:J15"/>
    <mergeCell ref="I16:J16"/>
    <mergeCell ref="I17:J17"/>
    <mergeCell ref="I18:J18"/>
    <mergeCell ref="B19:H19"/>
    <mergeCell ref="I13:J13"/>
    <mergeCell ref="I19:J19"/>
    <mergeCell ref="B54:H54"/>
    <mergeCell ref="I54:J54"/>
    <mergeCell ref="I36:J36"/>
    <mergeCell ref="B61:H61"/>
    <mergeCell ref="B45:H45"/>
    <mergeCell ref="B48:H48"/>
    <mergeCell ref="B49:H49"/>
    <mergeCell ref="B50:H50"/>
    <mergeCell ref="I45:J45"/>
    <mergeCell ref="I48:J48"/>
    <mergeCell ref="I49:J49"/>
    <mergeCell ref="I50:J50"/>
    <mergeCell ref="A53:H53"/>
    <mergeCell ref="I53:J53"/>
    <mergeCell ref="B41:H41"/>
    <mergeCell ref="I41:J41"/>
    <mergeCell ref="B42:H42"/>
    <mergeCell ref="I42:J42"/>
    <mergeCell ref="B43:H43"/>
    <mergeCell ref="I43:J43"/>
    <mergeCell ref="B38:H38"/>
    <mergeCell ref="I38:J38"/>
    <mergeCell ref="B39:H39"/>
    <mergeCell ref="I39:J39"/>
  </mergeCells>
  <printOptions horizontalCentered="1"/>
  <pageMargins left="0.19685039370078741" right="0.19685039370078741" top="0.78740157480314965" bottom="0.47244094488188981" header="0.31496062992125984" footer="0.31496062992125984"/>
  <pageSetup paperSize="9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1"/>
  <sheetViews>
    <sheetView zoomScale="112" zoomScaleNormal="112" workbookViewId="0">
      <selection activeCell="B9" sqref="B9:H9"/>
    </sheetView>
  </sheetViews>
  <sheetFormatPr defaultColWidth="9.140625" defaultRowHeight="18.75" x14ac:dyDescent="0.3"/>
  <cols>
    <col min="1" max="1" width="5.140625" style="1" customWidth="1"/>
    <col min="2" max="2" width="11.28515625" style="2" customWidth="1"/>
    <col min="3" max="3" width="34.140625" style="1" customWidth="1"/>
    <col min="4" max="4" width="9.42578125" style="1" customWidth="1"/>
    <col min="5" max="5" width="7.42578125" style="1" customWidth="1"/>
    <col min="6" max="6" width="9.28515625" style="1" customWidth="1"/>
    <col min="7" max="7" width="12.28515625" style="1" customWidth="1"/>
    <col min="8" max="8" width="5.5703125" style="1" customWidth="1"/>
    <col min="9" max="9" width="8.42578125" style="1" customWidth="1"/>
    <col min="10" max="10" width="8.5703125" style="1" customWidth="1"/>
    <col min="11" max="11" width="14.140625" style="1" customWidth="1"/>
    <col min="12" max="12" width="12.140625" style="42" customWidth="1"/>
    <col min="13" max="17" width="9.140625" style="42" customWidth="1"/>
    <col min="18" max="18" width="3.42578125" style="42" bestFit="1" customWidth="1"/>
    <col min="19" max="19" width="12.28515625" style="83" bestFit="1" customWidth="1"/>
    <col min="20" max="20" width="11.140625" style="42" bestFit="1" customWidth="1"/>
    <col min="21" max="21" width="11.140625" style="1" bestFit="1" customWidth="1"/>
    <col min="22" max="16384" width="9.140625" style="1"/>
  </cols>
  <sheetData>
    <row r="1" spans="1:20" ht="44.25" customHeight="1" x14ac:dyDescent="0.3">
      <c r="A1" s="183" t="s">
        <v>174</v>
      </c>
      <c r="B1" s="183"/>
      <c r="C1" s="183"/>
      <c r="D1" s="181" t="s">
        <v>148</v>
      </c>
      <c r="E1" s="182"/>
      <c r="F1" s="182"/>
      <c r="G1" s="182"/>
      <c r="H1" s="182"/>
      <c r="I1" s="182"/>
      <c r="J1" s="182"/>
      <c r="K1" s="182"/>
      <c r="L1" s="66"/>
      <c r="M1" s="66"/>
      <c r="N1" s="66"/>
      <c r="O1" s="66"/>
      <c r="P1" s="66"/>
      <c r="Q1" s="66"/>
      <c r="R1" s="66"/>
      <c r="S1" s="41"/>
    </row>
    <row r="2" spans="1:20" ht="18.75" customHeight="1" x14ac:dyDescent="0.3">
      <c r="A2" s="183" t="s">
        <v>137</v>
      </c>
      <c r="B2" s="183"/>
      <c r="C2" s="183"/>
      <c r="D2" s="184" t="s">
        <v>187</v>
      </c>
      <c r="E2" s="184"/>
      <c r="F2" s="184"/>
      <c r="G2" s="184"/>
      <c r="H2" s="184"/>
      <c r="I2" s="184"/>
      <c r="J2" s="184"/>
      <c r="K2" s="184"/>
      <c r="L2" s="67"/>
      <c r="M2" s="67"/>
      <c r="N2" s="67"/>
      <c r="O2" s="67"/>
      <c r="P2" s="67"/>
      <c r="Q2" s="67"/>
      <c r="R2" s="67"/>
      <c r="S2" s="41"/>
    </row>
    <row r="3" spans="1:20" ht="12" customHeight="1" x14ac:dyDescent="0.3">
      <c r="A3" s="106"/>
      <c r="B3" s="6"/>
      <c r="C3" s="6"/>
      <c r="D3" s="6"/>
      <c r="E3" s="6"/>
      <c r="F3" s="6"/>
      <c r="G3" s="185"/>
      <c r="H3" s="185"/>
      <c r="I3" s="185"/>
      <c r="J3" s="185"/>
      <c r="K3" s="185"/>
      <c r="L3" s="68"/>
      <c r="M3" s="68"/>
      <c r="N3" s="68"/>
      <c r="O3" s="68"/>
      <c r="P3" s="68"/>
      <c r="Q3" s="68"/>
      <c r="R3" s="68"/>
      <c r="S3" s="41"/>
    </row>
    <row r="4" spans="1:20" ht="68.25" customHeight="1" x14ac:dyDescent="0.3">
      <c r="A4" s="183" t="s">
        <v>189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69"/>
      <c r="M4" s="69"/>
      <c r="N4" s="69"/>
      <c r="O4" s="69"/>
      <c r="P4" s="69"/>
      <c r="Q4" s="69"/>
      <c r="R4" s="69"/>
      <c r="S4" s="41"/>
    </row>
    <row r="5" spans="1:20" ht="21" customHeight="1" x14ac:dyDescent="0.3">
      <c r="A5" s="9"/>
      <c r="B5" s="170" t="s">
        <v>0</v>
      </c>
      <c r="C5" s="170"/>
      <c r="D5" s="170"/>
      <c r="E5" s="170"/>
      <c r="F5" s="170"/>
      <c r="G5" s="170"/>
      <c r="H5" s="170"/>
      <c r="I5" s="170"/>
      <c r="J5" s="170"/>
      <c r="K5" s="170"/>
      <c r="L5" s="70"/>
      <c r="M5" s="70"/>
      <c r="N5" s="70"/>
      <c r="O5" s="70"/>
      <c r="P5" s="70"/>
      <c r="Q5" s="70"/>
      <c r="R5" s="70"/>
      <c r="S5" s="41"/>
    </row>
    <row r="6" spans="1:20" ht="20.25" customHeight="1" x14ac:dyDescent="0.3">
      <c r="A6" s="9"/>
      <c r="B6" s="170" t="s">
        <v>1</v>
      </c>
      <c r="C6" s="170"/>
      <c r="D6" s="170"/>
      <c r="E6" s="170"/>
      <c r="F6" s="170"/>
      <c r="G6" s="170"/>
      <c r="H6" s="170"/>
      <c r="I6" s="170"/>
      <c r="J6" s="170"/>
      <c r="K6" s="170"/>
      <c r="L6" s="70"/>
      <c r="M6" s="70"/>
      <c r="N6" s="70"/>
      <c r="O6" s="70"/>
      <c r="P6" s="70"/>
      <c r="Q6" s="70"/>
      <c r="R6" s="70"/>
      <c r="S6" s="41"/>
    </row>
    <row r="7" spans="1:20" s="2" customFormat="1" ht="18.75" customHeight="1" x14ac:dyDescent="0.3">
      <c r="A7" s="107" t="s">
        <v>2</v>
      </c>
      <c r="B7" s="186" t="s">
        <v>3</v>
      </c>
      <c r="C7" s="186"/>
      <c r="D7" s="186"/>
      <c r="E7" s="186"/>
      <c r="F7" s="186"/>
      <c r="G7" s="186"/>
      <c r="H7" s="186"/>
      <c r="I7" s="186" t="s">
        <v>4</v>
      </c>
      <c r="J7" s="186"/>
      <c r="K7" s="99" t="s">
        <v>5</v>
      </c>
      <c r="L7" s="71"/>
      <c r="M7" s="71"/>
      <c r="N7" s="71"/>
      <c r="O7" s="71"/>
      <c r="P7" s="71"/>
      <c r="Q7" s="71"/>
      <c r="R7" s="71"/>
      <c r="S7" s="72"/>
      <c r="T7" s="73"/>
    </row>
    <row r="8" spans="1:20" ht="18.75" customHeight="1" x14ac:dyDescent="0.3">
      <c r="A8" s="187" t="s">
        <v>6</v>
      </c>
      <c r="B8" s="188"/>
      <c r="C8" s="188"/>
      <c r="D8" s="188"/>
      <c r="E8" s="188"/>
      <c r="F8" s="188"/>
      <c r="G8" s="188"/>
      <c r="H8" s="189"/>
      <c r="I8" s="190"/>
      <c r="J8" s="190"/>
      <c r="K8" s="14"/>
      <c r="L8" s="58"/>
      <c r="M8" s="58"/>
      <c r="N8" s="58"/>
      <c r="O8" s="58"/>
      <c r="P8" s="58"/>
      <c r="Q8" s="58"/>
      <c r="R8" s="58"/>
      <c r="S8" s="41"/>
    </row>
    <row r="9" spans="1:20" s="36" customFormat="1" ht="18" customHeight="1" x14ac:dyDescent="0.25">
      <c r="A9" s="105">
        <v>1</v>
      </c>
      <c r="B9" s="167" t="s">
        <v>149</v>
      </c>
      <c r="C9" s="167"/>
      <c r="D9" s="167"/>
      <c r="E9" s="167"/>
      <c r="F9" s="167"/>
      <c r="G9" s="167"/>
      <c r="H9" s="167"/>
      <c r="I9" s="169" t="s">
        <v>7</v>
      </c>
      <c r="J9" s="169"/>
      <c r="K9" s="103"/>
      <c r="L9" s="60"/>
      <c r="M9" s="60"/>
      <c r="N9" s="60"/>
      <c r="O9" s="60"/>
      <c r="P9" s="60"/>
      <c r="Q9" s="60"/>
      <c r="R9" s="60"/>
      <c r="S9" s="74"/>
      <c r="T9" s="75"/>
    </row>
    <row r="10" spans="1:20" s="36" customFormat="1" ht="18" customHeight="1" x14ac:dyDescent="0.25">
      <c r="A10" s="105">
        <v>2</v>
      </c>
      <c r="B10" s="167" t="s">
        <v>150</v>
      </c>
      <c r="C10" s="167"/>
      <c r="D10" s="167"/>
      <c r="E10" s="167"/>
      <c r="F10" s="167"/>
      <c r="G10" s="167"/>
      <c r="H10" s="167"/>
      <c r="I10" s="169" t="s">
        <v>7</v>
      </c>
      <c r="J10" s="169"/>
      <c r="K10" s="103"/>
      <c r="L10" s="60"/>
      <c r="M10" s="60"/>
      <c r="N10" s="60"/>
      <c r="O10" s="60"/>
      <c r="P10" s="60"/>
      <c r="Q10" s="60"/>
      <c r="R10" s="60"/>
      <c r="S10" s="74"/>
      <c r="T10" s="75"/>
    </row>
    <row r="11" spans="1:20" s="36" customFormat="1" ht="18" customHeight="1" x14ac:dyDescent="0.25">
      <c r="A11" s="105">
        <v>3</v>
      </c>
      <c r="B11" s="171" t="s">
        <v>151</v>
      </c>
      <c r="C11" s="172"/>
      <c r="D11" s="172"/>
      <c r="E11" s="172"/>
      <c r="F11" s="172"/>
      <c r="G11" s="172"/>
      <c r="H11" s="173"/>
      <c r="I11" s="169" t="s">
        <v>7</v>
      </c>
      <c r="J11" s="169"/>
      <c r="K11" s="103"/>
      <c r="L11" s="60"/>
      <c r="M11" s="60"/>
      <c r="N11" s="60"/>
      <c r="O11" s="60"/>
      <c r="P11" s="60"/>
      <c r="Q11" s="60"/>
      <c r="R11" s="60"/>
      <c r="S11" s="74"/>
      <c r="T11" s="75"/>
    </row>
    <row r="12" spans="1:20" s="36" customFormat="1" ht="18" customHeight="1" x14ac:dyDescent="0.25">
      <c r="A12" s="105">
        <v>4</v>
      </c>
      <c r="B12" s="167" t="s">
        <v>152</v>
      </c>
      <c r="C12" s="167"/>
      <c r="D12" s="167"/>
      <c r="E12" s="167"/>
      <c r="F12" s="167"/>
      <c r="G12" s="167"/>
      <c r="H12" s="167"/>
      <c r="I12" s="169" t="s">
        <v>7</v>
      </c>
      <c r="J12" s="169"/>
      <c r="K12" s="103"/>
      <c r="L12" s="60"/>
      <c r="M12" s="60"/>
      <c r="N12" s="60"/>
      <c r="O12" s="60"/>
      <c r="P12" s="60"/>
      <c r="Q12" s="60"/>
      <c r="R12" s="60"/>
      <c r="S12" s="74"/>
      <c r="T12" s="75"/>
    </row>
    <row r="13" spans="1:20" s="36" customFormat="1" ht="18" customHeight="1" x14ac:dyDescent="0.25">
      <c r="A13" s="105">
        <v>5</v>
      </c>
      <c r="B13" s="167" t="s">
        <v>153</v>
      </c>
      <c r="C13" s="167"/>
      <c r="D13" s="167"/>
      <c r="E13" s="167"/>
      <c r="F13" s="167"/>
      <c r="G13" s="167"/>
      <c r="H13" s="167"/>
      <c r="I13" s="169" t="s">
        <v>7</v>
      </c>
      <c r="J13" s="169"/>
      <c r="K13" s="103"/>
      <c r="L13" s="60"/>
      <c r="M13" s="60"/>
      <c r="N13" s="60"/>
      <c r="O13" s="60"/>
      <c r="P13" s="60"/>
      <c r="Q13" s="60"/>
      <c r="R13" s="60"/>
      <c r="S13" s="74"/>
      <c r="T13" s="75"/>
    </row>
    <row r="14" spans="1:20" s="36" customFormat="1" ht="18" customHeight="1" x14ac:dyDescent="0.25">
      <c r="A14" s="105">
        <v>6</v>
      </c>
      <c r="B14" s="167" t="s">
        <v>8</v>
      </c>
      <c r="C14" s="167"/>
      <c r="D14" s="167"/>
      <c r="E14" s="167"/>
      <c r="F14" s="167"/>
      <c r="G14" s="167"/>
      <c r="H14" s="167"/>
      <c r="I14" s="169" t="s">
        <v>7</v>
      </c>
      <c r="J14" s="169"/>
      <c r="K14" s="103"/>
      <c r="L14" s="60"/>
      <c r="M14" s="60"/>
      <c r="N14" s="60"/>
      <c r="O14" s="60"/>
      <c r="P14" s="60"/>
      <c r="Q14" s="60"/>
      <c r="R14" s="60"/>
      <c r="S14" s="74"/>
      <c r="T14" s="75"/>
    </row>
    <row r="15" spans="1:20" s="36" customFormat="1" ht="18" customHeight="1" x14ac:dyDescent="0.25">
      <c r="A15" s="105">
        <v>7</v>
      </c>
      <c r="B15" s="167" t="s">
        <v>9</v>
      </c>
      <c r="C15" s="167"/>
      <c r="D15" s="167"/>
      <c r="E15" s="167"/>
      <c r="F15" s="167"/>
      <c r="G15" s="167"/>
      <c r="H15" s="167"/>
      <c r="I15" s="169" t="s">
        <v>7</v>
      </c>
      <c r="J15" s="169"/>
      <c r="K15" s="103"/>
      <c r="L15" s="60"/>
      <c r="M15" s="60"/>
      <c r="N15" s="60"/>
      <c r="O15" s="60"/>
      <c r="P15" s="60"/>
      <c r="Q15" s="60"/>
      <c r="R15" s="60"/>
      <c r="S15" s="74"/>
      <c r="T15" s="75"/>
    </row>
    <row r="16" spans="1:20" s="36" customFormat="1" ht="18" customHeight="1" x14ac:dyDescent="0.25">
      <c r="A16" s="105">
        <v>8</v>
      </c>
      <c r="B16" s="167" t="s">
        <v>10</v>
      </c>
      <c r="C16" s="167"/>
      <c r="D16" s="167"/>
      <c r="E16" s="167"/>
      <c r="F16" s="167"/>
      <c r="G16" s="167"/>
      <c r="H16" s="167"/>
      <c r="I16" s="169" t="s">
        <v>7</v>
      </c>
      <c r="J16" s="169"/>
      <c r="K16" s="103"/>
      <c r="L16" s="60"/>
      <c r="M16" s="60"/>
      <c r="N16" s="60"/>
      <c r="O16" s="60"/>
      <c r="P16" s="60"/>
      <c r="Q16" s="60"/>
      <c r="R16" s="60"/>
      <c r="S16" s="74"/>
      <c r="T16" s="75"/>
    </row>
    <row r="17" spans="1:20" s="36" customFormat="1" ht="18" customHeight="1" x14ac:dyDescent="0.25">
      <c r="A17" s="105">
        <v>9</v>
      </c>
      <c r="B17" s="167" t="s">
        <v>154</v>
      </c>
      <c r="C17" s="167"/>
      <c r="D17" s="167"/>
      <c r="E17" s="167"/>
      <c r="F17" s="167"/>
      <c r="G17" s="167"/>
      <c r="H17" s="167"/>
      <c r="I17" s="169" t="s">
        <v>7</v>
      </c>
      <c r="J17" s="169"/>
      <c r="K17" s="103"/>
      <c r="L17" s="60"/>
      <c r="M17" s="60"/>
      <c r="N17" s="60"/>
      <c r="O17" s="60"/>
      <c r="P17" s="60"/>
      <c r="Q17" s="60"/>
      <c r="R17" s="60"/>
      <c r="S17" s="74"/>
      <c r="T17" s="75"/>
    </row>
    <row r="18" spans="1:20" s="36" customFormat="1" ht="18.75" customHeight="1" x14ac:dyDescent="0.25">
      <c r="A18" s="105">
        <v>10</v>
      </c>
      <c r="B18" s="171" t="s">
        <v>155</v>
      </c>
      <c r="C18" s="172"/>
      <c r="D18" s="172"/>
      <c r="E18" s="172"/>
      <c r="F18" s="172"/>
      <c r="G18" s="172"/>
      <c r="H18" s="173"/>
      <c r="I18" s="169" t="s">
        <v>7</v>
      </c>
      <c r="J18" s="169"/>
      <c r="K18" s="103"/>
      <c r="L18" s="60"/>
      <c r="M18" s="60"/>
      <c r="N18" s="60"/>
      <c r="O18" s="60"/>
      <c r="P18" s="60"/>
      <c r="Q18" s="60"/>
      <c r="R18" s="60"/>
      <c r="S18" s="74"/>
      <c r="T18" s="75"/>
    </row>
    <row r="19" spans="1:20" s="36" customFormat="1" ht="21" customHeight="1" x14ac:dyDescent="0.25">
      <c r="A19" s="105">
        <v>11</v>
      </c>
      <c r="B19" s="177" t="s">
        <v>156</v>
      </c>
      <c r="C19" s="178"/>
      <c r="D19" s="178"/>
      <c r="E19" s="178"/>
      <c r="F19" s="178"/>
      <c r="G19" s="178"/>
      <c r="H19" s="179"/>
      <c r="I19" s="169" t="s">
        <v>7</v>
      </c>
      <c r="J19" s="169"/>
      <c r="K19" s="103"/>
      <c r="L19" s="60"/>
      <c r="M19" s="60"/>
      <c r="N19" s="60"/>
      <c r="O19" s="60"/>
      <c r="P19" s="60"/>
      <c r="Q19" s="60"/>
      <c r="R19" s="60"/>
      <c r="S19" s="74"/>
      <c r="T19" s="75"/>
    </row>
    <row r="20" spans="1:20" s="36" customFormat="1" ht="33" customHeight="1" x14ac:dyDescent="0.25">
      <c r="A20" s="105">
        <v>12</v>
      </c>
      <c r="B20" s="167" t="s">
        <v>157</v>
      </c>
      <c r="C20" s="167"/>
      <c r="D20" s="167"/>
      <c r="E20" s="167"/>
      <c r="F20" s="167"/>
      <c r="G20" s="167"/>
      <c r="H20" s="167"/>
      <c r="I20" s="169" t="s">
        <v>7</v>
      </c>
      <c r="J20" s="169"/>
      <c r="K20" s="103"/>
      <c r="L20" s="60"/>
      <c r="M20" s="60"/>
      <c r="N20" s="60"/>
      <c r="O20" s="60"/>
      <c r="P20" s="60"/>
      <c r="Q20" s="60"/>
      <c r="R20" s="60"/>
      <c r="S20" s="74"/>
      <c r="T20" s="75"/>
    </row>
    <row r="21" spans="1:20" s="36" customFormat="1" ht="39" customHeight="1" x14ac:dyDescent="0.25">
      <c r="A21" s="105">
        <v>13</v>
      </c>
      <c r="B21" s="167" t="s">
        <v>11</v>
      </c>
      <c r="C21" s="167"/>
      <c r="D21" s="167"/>
      <c r="E21" s="167"/>
      <c r="F21" s="167"/>
      <c r="G21" s="167"/>
      <c r="H21" s="167"/>
      <c r="I21" s="169" t="s">
        <v>7</v>
      </c>
      <c r="J21" s="169"/>
      <c r="K21" s="103"/>
      <c r="L21" s="60"/>
      <c r="M21" s="60"/>
      <c r="N21" s="60"/>
      <c r="O21" s="60"/>
      <c r="P21" s="60"/>
      <c r="Q21" s="60"/>
      <c r="R21" s="60"/>
      <c r="S21" s="74"/>
      <c r="T21" s="75"/>
    </row>
    <row r="22" spans="1:20" ht="16.5" customHeight="1" x14ac:dyDescent="0.3">
      <c r="A22" s="174" t="s">
        <v>12</v>
      </c>
      <c r="B22" s="174"/>
      <c r="C22" s="174"/>
      <c r="D22" s="174"/>
      <c r="E22" s="174"/>
      <c r="F22" s="174"/>
      <c r="G22" s="174"/>
      <c r="H22" s="174"/>
      <c r="I22" s="175"/>
      <c r="J22" s="176"/>
      <c r="K22" s="14"/>
      <c r="L22" s="58"/>
      <c r="M22" s="58"/>
      <c r="N22" s="58"/>
      <c r="O22" s="58"/>
      <c r="P22" s="58"/>
      <c r="Q22" s="58"/>
      <c r="R22" s="58"/>
      <c r="S22" s="41"/>
    </row>
    <row r="23" spans="1:20" ht="20.25" customHeight="1" x14ac:dyDescent="0.3">
      <c r="A23" s="105">
        <v>14</v>
      </c>
      <c r="B23" s="167" t="s">
        <v>13</v>
      </c>
      <c r="C23" s="167"/>
      <c r="D23" s="167"/>
      <c r="E23" s="167"/>
      <c r="F23" s="167"/>
      <c r="G23" s="167"/>
      <c r="H23" s="167"/>
      <c r="I23" s="169" t="s">
        <v>7</v>
      </c>
      <c r="J23" s="169"/>
      <c r="K23" s="14"/>
      <c r="L23" s="58"/>
      <c r="M23" s="58"/>
      <c r="N23" s="58"/>
      <c r="O23" s="58"/>
      <c r="P23" s="58"/>
      <c r="Q23" s="58"/>
      <c r="R23" s="58"/>
      <c r="S23" s="41"/>
    </row>
    <row r="24" spans="1:20" ht="20.25" customHeight="1" x14ac:dyDescent="0.3">
      <c r="A24" s="105">
        <v>15</v>
      </c>
      <c r="B24" s="167" t="s">
        <v>14</v>
      </c>
      <c r="C24" s="191"/>
      <c r="D24" s="191"/>
      <c r="E24" s="191"/>
      <c r="F24" s="191"/>
      <c r="G24" s="191"/>
      <c r="H24" s="191"/>
      <c r="I24" s="169" t="s">
        <v>7</v>
      </c>
      <c r="J24" s="169"/>
      <c r="K24" s="14"/>
      <c r="L24" s="58"/>
      <c r="M24" s="58"/>
      <c r="N24" s="58"/>
      <c r="O24" s="58"/>
      <c r="P24" s="58"/>
      <c r="Q24" s="58"/>
      <c r="R24" s="58"/>
      <c r="S24" s="41"/>
    </row>
    <row r="25" spans="1:20" ht="21" customHeight="1" x14ac:dyDescent="0.3">
      <c r="A25" s="105">
        <v>16</v>
      </c>
      <c r="B25" s="167" t="s">
        <v>154</v>
      </c>
      <c r="C25" s="167"/>
      <c r="D25" s="167"/>
      <c r="E25" s="167"/>
      <c r="F25" s="167"/>
      <c r="G25" s="167"/>
      <c r="H25" s="167"/>
      <c r="I25" s="169" t="s">
        <v>7</v>
      </c>
      <c r="J25" s="169"/>
      <c r="K25" s="14"/>
      <c r="L25" s="58"/>
      <c r="M25" s="58"/>
      <c r="N25" s="58"/>
      <c r="O25" s="58"/>
      <c r="P25" s="58"/>
      <c r="Q25" s="58"/>
      <c r="R25" s="58"/>
      <c r="S25" s="41"/>
    </row>
    <row r="26" spans="1:20" ht="30.75" customHeight="1" x14ac:dyDescent="0.3">
      <c r="A26" s="105">
        <v>17</v>
      </c>
      <c r="B26" s="167" t="s">
        <v>158</v>
      </c>
      <c r="C26" s="167"/>
      <c r="D26" s="167"/>
      <c r="E26" s="167"/>
      <c r="F26" s="167"/>
      <c r="G26" s="167"/>
      <c r="H26" s="167"/>
      <c r="I26" s="169" t="s">
        <v>7</v>
      </c>
      <c r="J26" s="169"/>
      <c r="K26" s="14"/>
      <c r="L26" s="58"/>
      <c r="M26" s="58"/>
      <c r="N26" s="58"/>
      <c r="O26" s="58"/>
      <c r="P26" s="58"/>
      <c r="Q26" s="58"/>
      <c r="R26" s="58"/>
      <c r="S26" s="41"/>
    </row>
    <row r="27" spans="1:20" ht="30" customHeight="1" x14ac:dyDescent="0.3">
      <c r="A27" s="105">
        <v>18</v>
      </c>
      <c r="B27" s="167" t="s">
        <v>11</v>
      </c>
      <c r="C27" s="167"/>
      <c r="D27" s="167"/>
      <c r="E27" s="167"/>
      <c r="F27" s="167"/>
      <c r="G27" s="167"/>
      <c r="H27" s="167"/>
      <c r="I27" s="169" t="s">
        <v>7</v>
      </c>
      <c r="J27" s="169"/>
      <c r="K27" s="14"/>
      <c r="L27" s="58"/>
      <c r="M27" s="58"/>
      <c r="N27" s="58"/>
      <c r="O27" s="58"/>
      <c r="P27" s="58"/>
      <c r="Q27" s="58"/>
      <c r="R27" s="58"/>
      <c r="S27" s="41"/>
    </row>
    <row r="28" spans="1:20" ht="16.5" customHeight="1" x14ac:dyDescent="0.3">
      <c r="A28" s="174" t="s">
        <v>15</v>
      </c>
      <c r="B28" s="174"/>
      <c r="C28" s="174"/>
      <c r="D28" s="174"/>
      <c r="E28" s="174"/>
      <c r="F28" s="174"/>
      <c r="G28" s="174"/>
      <c r="H28" s="174"/>
      <c r="I28" s="175"/>
      <c r="J28" s="176"/>
      <c r="K28" s="14"/>
      <c r="L28" s="58"/>
      <c r="M28" s="58"/>
      <c r="N28" s="58"/>
      <c r="O28" s="58"/>
      <c r="P28" s="58"/>
      <c r="Q28" s="58"/>
      <c r="R28" s="58"/>
      <c r="S28" s="41"/>
    </row>
    <row r="29" spans="1:20" ht="16.5" customHeight="1" x14ac:dyDescent="0.3">
      <c r="A29" s="105">
        <v>19</v>
      </c>
      <c r="B29" s="167" t="s">
        <v>16</v>
      </c>
      <c r="C29" s="167"/>
      <c r="D29" s="167"/>
      <c r="E29" s="167"/>
      <c r="F29" s="167"/>
      <c r="G29" s="167"/>
      <c r="H29" s="167"/>
      <c r="I29" s="169" t="s">
        <v>7</v>
      </c>
      <c r="J29" s="169"/>
      <c r="K29" s="14"/>
      <c r="L29" s="58"/>
      <c r="M29" s="58"/>
      <c r="N29" s="58"/>
      <c r="O29" s="58"/>
      <c r="P29" s="58"/>
      <c r="Q29" s="58"/>
      <c r="R29" s="58"/>
      <c r="S29" s="41"/>
    </row>
    <row r="30" spans="1:20" x14ac:dyDescent="0.3">
      <c r="A30" s="105">
        <v>20</v>
      </c>
      <c r="B30" s="167" t="s">
        <v>17</v>
      </c>
      <c r="C30" s="167"/>
      <c r="D30" s="167"/>
      <c r="E30" s="167"/>
      <c r="F30" s="167"/>
      <c r="G30" s="167"/>
      <c r="H30" s="167"/>
      <c r="I30" s="169" t="s">
        <v>7</v>
      </c>
      <c r="J30" s="169"/>
      <c r="K30" s="14"/>
      <c r="L30" s="58"/>
      <c r="M30" s="58"/>
      <c r="N30" s="58"/>
      <c r="O30" s="58"/>
      <c r="P30" s="58"/>
      <c r="Q30" s="58"/>
      <c r="R30" s="58"/>
      <c r="S30" s="41"/>
    </row>
    <row r="31" spans="1:20" x14ac:dyDescent="0.3">
      <c r="A31" s="105">
        <v>21</v>
      </c>
      <c r="B31" s="167" t="s">
        <v>154</v>
      </c>
      <c r="C31" s="167"/>
      <c r="D31" s="167"/>
      <c r="E31" s="167"/>
      <c r="F31" s="167"/>
      <c r="G31" s="167"/>
      <c r="H31" s="167"/>
      <c r="I31" s="169" t="s">
        <v>7</v>
      </c>
      <c r="J31" s="169"/>
      <c r="K31" s="14"/>
      <c r="L31" s="58"/>
      <c r="M31" s="58"/>
      <c r="N31" s="58"/>
      <c r="O31" s="58"/>
      <c r="P31" s="58"/>
      <c r="Q31" s="58"/>
      <c r="R31" s="58"/>
      <c r="S31" s="41"/>
    </row>
    <row r="32" spans="1:20" ht="34.5" customHeight="1" x14ac:dyDescent="0.3">
      <c r="A32" s="105">
        <v>22</v>
      </c>
      <c r="B32" s="167" t="s">
        <v>159</v>
      </c>
      <c r="C32" s="167"/>
      <c r="D32" s="167"/>
      <c r="E32" s="167"/>
      <c r="F32" s="167"/>
      <c r="G32" s="167"/>
      <c r="H32" s="167"/>
      <c r="I32" s="169" t="s">
        <v>7</v>
      </c>
      <c r="J32" s="169"/>
      <c r="K32" s="14"/>
      <c r="L32" s="58"/>
      <c r="M32" s="58"/>
      <c r="N32" s="58"/>
      <c r="O32" s="58"/>
      <c r="P32" s="58"/>
      <c r="Q32" s="58"/>
      <c r="R32" s="58"/>
      <c r="S32" s="41"/>
    </row>
    <row r="33" spans="1:19" ht="36.75" customHeight="1" x14ac:dyDescent="0.3">
      <c r="A33" s="105">
        <v>23</v>
      </c>
      <c r="B33" s="167" t="s">
        <v>18</v>
      </c>
      <c r="C33" s="167"/>
      <c r="D33" s="167"/>
      <c r="E33" s="167"/>
      <c r="F33" s="167"/>
      <c r="G33" s="167"/>
      <c r="H33" s="167"/>
      <c r="I33" s="169" t="s">
        <v>7</v>
      </c>
      <c r="J33" s="169"/>
      <c r="K33" s="14"/>
      <c r="L33" s="58"/>
      <c r="M33" s="58"/>
      <c r="N33" s="58"/>
      <c r="O33" s="58"/>
      <c r="P33" s="58"/>
      <c r="Q33" s="58"/>
      <c r="R33" s="58"/>
      <c r="S33" s="41"/>
    </row>
    <row r="34" spans="1:19" ht="16.5" customHeight="1" x14ac:dyDescent="0.3">
      <c r="A34" s="174" t="s">
        <v>19</v>
      </c>
      <c r="B34" s="174"/>
      <c r="C34" s="174"/>
      <c r="D34" s="174"/>
      <c r="E34" s="174"/>
      <c r="F34" s="174"/>
      <c r="G34" s="174"/>
      <c r="H34" s="174"/>
      <c r="I34" s="175"/>
      <c r="J34" s="176"/>
      <c r="K34" s="14"/>
      <c r="L34" s="58"/>
      <c r="M34" s="58"/>
      <c r="N34" s="58"/>
      <c r="O34" s="58"/>
      <c r="P34" s="58"/>
      <c r="Q34" s="58"/>
      <c r="R34" s="58"/>
      <c r="S34" s="41"/>
    </row>
    <row r="35" spans="1:19" ht="22.5" customHeight="1" x14ac:dyDescent="0.3">
      <c r="A35" s="105">
        <v>24</v>
      </c>
      <c r="B35" s="167" t="s">
        <v>160</v>
      </c>
      <c r="C35" s="167"/>
      <c r="D35" s="167"/>
      <c r="E35" s="167"/>
      <c r="F35" s="167"/>
      <c r="G35" s="167"/>
      <c r="H35" s="167"/>
      <c r="I35" s="169" t="s">
        <v>7</v>
      </c>
      <c r="J35" s="169"/>
      <c r="K35" s="14"/>
      <c r="L35" s="58"/>
      <c r="M35" s="58"/>
      <c r="N35" s="58"/>
      <c r="O35" s="58"/>
      <c r="P35" s="58"/>
      <c r="Q35" s="58"/>
      <c r="R35" s="58"/>
      <c r="S35" s="41"/>
    </row>
    <row r="36" spans="1:19" ht="30" customHeight="1" x14ac:dyDescent="0.3">
      <c r="A36" s="105">
        <v>25</v>
      </c>
      <c r="B36" s="167" t="s">
        <v>18</v>
      </c>
      <c r="C36" s="167"/>
      <c r="D36" s="167"/>
      <c r="E36" s="167"/>
      <c r="F36" s="167"/>
      <c r="G36" s="167"/>
      <c r="H36" s="167"/>
      <c r="I36" s="169" t="s">
        <v>7</v>
      </c>
      <c r="J36" s="169"/>
      <c r="K36" s="14"/>
      <c r="L36" s="58"/>
      <c r="M36" s="58"/>
      <c r="N36" s="58"/>
      <c r="O36" s="58"/>
      <c r="P36" s="58"/>
      <c r="Q36" s="58"/>
      <c r="R36" s="58"/>
      <c r="S36" s="41"/>
    </row>
    <row r="37" spans="1:19" ht="22.5" customHeight="1" x14ac:dyDescent="0.3">
      <c r="A37" s="105">
        <v>26</v>
      </c>
      <c r="B37" s="167" t="s">
        <v>20</v>
      </c>
      <c r="C37" s="167"/>
      <c r="D37" s="167"/>
      <c r="E37" s="167"/>
      <c r="F37" s="167"/>
      <c r="G37" s="167"/>
      <c r="H37" s="167"/>
      <c r="I37" s="169" t="s">
        <v>7</v>
      </c>
      <c r="J37" s="169"/>
      <c r="K37" s="14"/>
      <c r="L37" s="58"/>
      <c r="M37" s="58"/>
      <c r="N37" s="58"/>
      <c r="O37" s="58"/>
      <c r="P37" s="58"/>
      <c r="Q37" s="58"/>
      <c r="R37" s="58"/>
      <c r="S37" s="41"/>
    </row>
    <row r="38" spans="1:19" x14ac:dyDescent="0.3">
      <c r="A38" s="105">
        <v>27</v>
      </c>
      <c r="B38" s="167" t="s">
        <v>21</v>
      </c>
      <c r="C38" s="167"/>
      <c r="D38" s="167"/>
      <c r="E38" s="167"/>
      <c r="F38" s="167"/>
      <c r="G38" s="167"/>
      <c r="H38" s="167"/>
      <c r="I38" s="169" t="s">
        <v>7</v>
      </c>
      <c r="J38" s="169"/>
      <c r="K38" s="14"/>
      <c r="L38" s="58"/>
      <c r="M38" s="58"/>
      <c r="N38" s="58"/>
      <c r="O38" s="58"/>
      <c r="P38" s="58"/>
      <c r="Q38" s="58"/>
      <c r="R38" s="58"/>
      <c r="S38" s="41"/>
    </row>
    <row r="39" spans="1:19" x14ac:dyDescent="0.3">
      <c r="A39" s="105">
        <v>28</v>
      </c>
      <c r="B39" s="167" t="s">
        <v>22</v>
      </c>
      <c r="C39" s="167"/>
      <c r="D39" s="167"/>
      <c r="E39" s="167"/>
      <c r="F39" s="167"/>
      <c r="G39" s="167"/>
      <c r="H39" s="167"/>
      <c r="I39" s="169" t="s">
        <v>7</v>
      </c>
      <c r="J39" s="169"/>
      <c r="K39" s="14"/>
      <c r="L39" s="58"/>
      <c r="M39" s="58"/>
      <c r="N39" s="58"/>
      <c r="O39" s="58"/>
      <c r="P39" s="58"/>
      <c r="Q39" s="58"/>
      <c r="R39" s="58"/>
      <c r="S39" s="41"/>
    </row>
    <row r="40" spans="1:19" x14ac:dyDescent="0.3">
      <c r="A40" s="105">
        <v>29</v>
      </c>
      <c r="B40" s="167" t="s">
        <v>23</v>
      </c>
      <c r="C40" s="167"/>
      <c r="D40" s="167"/>
      <c r="E40" s="167"/>
      <c r="F40" s="167"/>
      <c r="G40" s="167"/>
      <c r="H40" s="167"/>
      <c r="I40" s="169" t="s">
        <v>7</v>
      </c>
      <c r="J40" s="169"/>
      <c r="K40" s="14"/>
      <c r="L40" s="58"/>
      <c r="M40" s="58"/>
      <c r="N40" s="58"/>
      <c r="O40" s="58"/>
      <c r="P40" s="58"/>
      <c r="Q40" s="58"/>
      <c r="R40" s="58"/>
      <c r="S40" s="41"/>
    </row>
    <row r="41" spans="1:19" x14ac:dyDescent="0.3">
      <c r="A41" s="105">
        <v>30</v>
      </c>
      <c r="B41" s="167" t="s">
        <v>24</v>
      </c>
      <c r="C41" s="167"/>
      <c r="D41" s="167"/>
      <c r="E41" s="167"/>
      <c r="F41" s="167"/>
      <c r="G41" s="167"/>
      <c r="H41" s="167"/>
      <c r="I41" s="169" t="s">
        <v>7</v>
      </c>
      <c r="J41" s="169"/>
      <c r="K41" s="14"/>
      <c r="L41" s="58"/>
      <c r="M41" s="58"/>
      <c r="N41" s="58"/>
      <c r="O41" s="58"/>
      <c r="P41" s="58"/>
      <c r="Q41" s="58"/>
      <c r="R41" s="58"/>
      <c r="S41" s="41"/>
    </row>
    <row r="42" spans="1:19" x14ac:dyDescent="0.3">
      <c r="A42" s="105">
        <v>31</v>
      </c>
      <c r="B42" s="167" t="s">
        <v>25</v>
      </c>
      <c r="C42" s="167"/>
      <c r="D42" s="167"/>
      <c r="E42" s="167"/>
      <c r="F42" s="167"/>
      <c r="G42" s="167"/>
      <c r="H42" s="167"/>
      <c r="I42" s="169" t="s">
        <v>7</v>
      </c>
      <c r="J42" s="169"/>
      <c r="K42" s="14"/>
      <c r="L42" s="58"/>
      <c r="M42" s="58"/>
      <c r="N42" s="58"/>
      <c r="O42" s="58"/>
      <c r="P42" s="58"/>
      <c r="Q42" s="58"/>
      <c r="R42" s="58"/>
      <c r="S42" s="41"/>
    </row>
    <row r="43" spans="1:19" x14ac:dyDescent="0.3">
      <c r="A43" s="105">
        <v>32</v>
      </c>
      <c r="B43" s="167" t="s">
        <v>26</v>
      </c>
      <c r="C43" s="167"/>
      <c r="D43" s="167"/>
      <c r="E43" s="167"/>
      <c r="F43" s="167"/>
      <c r="G43" s="167"/>
      <c r="H43" s="167"/>
      <c r="I43" s="169" t="s">
        <v>7</v>
      </c>
      <c r="J43" s="169"/>
      <c r="K43" s="14"/>
      <c r="L43" s="58"/>
      <c r="M43" s="58"/>
      <c r="N43" s="58"/>
      <c r="O43" s="58"/>
      <c r="P43" s="58"/>
      <c r="Q43" s="58"/>
      <c r="R43" s="58"/>
      <c r="S43" s="41"/>
    </row>
    <row r="44" spans="1:19" ht="15.75" customHeight="1" x14ac:dyDescent="0.3">
      <c r="A44" s="105">
        <v>33</v>
      </c>
      <c r="B44" s="167" t="s">
        <v>27</v>
      </c>
      <c r="C44" s="167"/>
      <c r="D44" s="167"/>
      <c r="E44" s="167"/>
      <c r="F44" s="167"/>
      <c r="G44" s="167"/>
      <c r="H44" s="167"/>
      <c r="I44" s="169" t="s">
        <v>7</v>
      </c>
      <c r="J44" s="169"/>
      <c r="K44" s="14"/>
      <c r="L44" s="58"/>
      <c r="M44" s="58"/>
      <c r="N44" s="58"/>
      <c r="O44" s="58"/>
      <c r="P44" s="58"/>
      <c r="Q44" s="58"/>
      <c r="R44" s="58"/>
      <c r="S44" s="41"/>
    </row>
    <row r="45" spans="1:19" ht="15.75" customHeight="1" x14ac:dyDescent="0.3">
      <c r="A45" s="105">
        <v>34</v>
      </c>
      <c r="B45" s="171" t="s">
        <v>161</v>
      </c>
      <c r="C45" s="172"/>
      <c r="D45" s="172"/>
      <c r="E45" s="172"/>
      <c r="F45" s="172"/>
      <c r="G45" s="172"/>
      <c r="H45" s="173"/>
      <c r="I45" s="169" t="s">
        <v>7</v>
      </c>
      <c r="J45" s="169"/>
      <c r="K45" s="14"/>
      <c r="L45" s="58"/>
      <c r="M45" s="58"/>
      <c r="N45" s="58"/>
      <c r="O45" s="58"/>
      <c r="P45" s="58"/>
      <c r="Q45" s="58"/>
      <c r="R45" s="58"/>
      <c r="S45" s="41"/>
    </row>
    <row r="46" spans="1:19" x14ac:dyDescent="0.3">
      <c r="A46" s="105">
        <v>35</v>
      </c>
      <c r="B46" s="167" t="s">
        <v>28</v>
      </c>
      <c r="C46" s="167"/>
      <c r="D46" s="167"/>
      <c r="E46" s="167"/>
      <c r="F46" s="167"/>
      <c r="G46" s="167"/>
      <c r="H46" s="167"/>
      <c r="I46" s="169" t="s">
        <v>7</v>
      </c>
      <c r="J46" s="169"/>
      <c r="K46" s="14"/>
      <c r="L46" s="58"/>
      <c r="M46" s="58"/>
      <c r="N46" s="58"/>
      <c r="O46" s="58"/>
      <c r="P46" s="58"/>
      <c r="Q46" s="58"/>
      <c r="R46" s="58"/>
      <c r="S46" s="41"/>
    </row>
    <row r="47" spans="1:19" x14ac:dyDescent="0.3">
      <c r="A47" s="105">
        <v>36</v>
      </c>
      <c r="B47" s="167" t="s">
        <v>29</v>
      </c>
      <c r="C47" s="167"/>
      <c r="D47" s="167"/>
      <c r="E47" s="167"/>
      <c r="F47" s="167"/>
      <c r="G47" s="167"/>
      <c r="H47" s="167"/>
      <c r="I47" s="169" t="s">
        <v>7</v>
      </c>
      <c r="J47" s="169"/>
      <c r="K47" s="14"/>
      <c r="L47" s="58"/>
      <c r="M47" s="58"/>
      <c r="N47" s="58"/>
      <c r="O47" s="58"/>
      <c r="P47" s="58"/>
      <c r="Q47" s="58"/>
      <c r="R47" s="58"/>
      <c r="S47" s="41"/>
    </row>
    <row r="48" spans="1:19" x14ac:dyDescent="0.3">
      <c r="A48" s="105">
        <v>37</v>
      </c>
      <c r="B48" s="171" t="s">
        <v>162</v>
      </c>
      <c r="C48" s="172"/>
      <c r="D48" s="172"/>
      <c r="E48" s="172"/>
      <c r="F48" s="172"/>
      <c r="G48" s="172"/>
      <c r="H48" s="173"/>
      <c r="I48" s="169" t="s">
        <v>7</v>
      </c>
      <c r="J48" s="169"/>
      <c r="K48" s="14"/>
      <c r="L48" s="58"/>
      <c r="M48" s="58"/>
      <c r="N48" s="58"/>
      <c r="O48" s="58"/>
      <c r="P48" s="58"/>
      <c r="Q48" s="58"/>
      <c r="R48" s="58"/>
      <c r="S48" s="41"/>
    </row>
    <row r="49" spans="1:19" x14ac:dyDescent="0.3">
      <c r="A49" s="105">
        <v>38</v>
      </c>
      <c r="B49" s="171" t="s">
        <v>163</v>
      </c>
      <c r="C49" s="172"/>
      <c r="D49" s="172"/>
      <c r="E49" s="172"/>
      <c r="F49" s="172"/>
      <c r="G49" s="172"/>
      <c r="H49" s="173"/>
      <c r="I49" s="169" t="s">
        <v>7</v>
      </c>
      <c r="J49" s="169"/>
      <c r="K49" s="14"/>
      <c r="L49" s="58"/>
      <c r="M49" s="58"/>
      <c r="N49" s="58"/>
      <c r="O49" s="58"/>
      <c r="P49" s="58"/>
      <c r="Q49" s="58"/>
      <c r="R49" s="58"/>
      <c r="S49" s="41"/>
    </row>
    <row r="50" spans="1:19" x14ac:dyDescent="0.3">
      <c r="A50" s="105">
        <v>39</v>
      </c>
      <c r="B50" s="171" t="s">
        <v>164</v>
      </c>
      <c r="C50" s="172"/>
      <c r="D50" s="172"/>
      <c r="E50" s="172"/>
      <c r="F50" s="172"/>
      <c r="G50" s="172"/>
      <c r="H50" s="173"/>
      <c r="I50" s="169" t="s">
        <v>7</v>
      </c>
      <c r="J50" s="169"/>
      <c r="K50" s="14"/>
      <c r="L50" s="58"/>
      <c r="M50" s="58"/>
      <c r="N50" s="58"/>
      <c r="O50" s="58"/>
      <c r="P50" s="58"/>
      <c r="Q50" s="58"/>
      <c r="R50" s="58"/>
      <c r="S50" s="41"/>
    </row>
    <row r="51" spans="1:19" x14ac:dyDescent="0.3">
      <c r="A51" s="105">
        <v>40</v>
      </c>
      <c r="B51" s="167" t="s">
        <v>30</v>
      </c>
      <c r="C51" s="167"/>
      <c r="D51" s="167"/>
      <c r="E51" s="167"/>
      <c r="F51" s="167"/>
      <c r="G51" s="167"/>
      <c r="H51" s="167"/>
      <c r="I51" s="169" t="s">
        <v>7</v>
      </c>
      <c r="J51" s="169"/>
      <c r="K51" s="14"/>
      <c r="L51" s="58"/>
      <c r="M51" s="58"/>
      <c r="N51" s="58"/>
      <c r="O51" s="58"/>
      <c r="P51" s="58"/>
      <c r="Q51" s="58"/>
      <c r="R51" s="58"/>
      <c r="S51" s="41"/>
    </row>
    <row r="52" spans="1:19" x14ac:dyDescent="0.3">
      <c r="A52" s="105">
        <v>41</v>
      </c>
      <c r="B52" s="167" t="s">
        <v>31</v>
      </c>
      <c r="C52" s="167"/>
      <c r="D52" s="167"/>
      <c r="E52" s="167"/>
      <c r="F52" s="167"/>
      <c r="G52" s="167"/>
      <c r="H52" s="167"/>
      <c r="I52" s="169" t="s">
        <v>7</v>
      </c>
      <c r="J52" s="169"/>
      <c r="K52" s="14"/>
      <c r="L52" s="58"/>
      <c r="M52" s="58"/>
      <c r="N52" s="58"/>
      <c r="O52" s="58"/>
      <c r="P52" s="58"/>
      <c r="Q52" s="58"/>
      <c r="R52" s="58"/>
      <c r="S52" s="41"/>
    </row>
    <row r="53" spans="1:19" ht="16.5" customHeight="1" x14ac:dyDescent="0.3">
      <c r="A53" s="174" t="s">
        <v>165</v>
      </c>
      <c r="B53" s="174"/>
      <c r="C53" s="174"/>
      <c r="D53" s="174"/>
      <c r="E53" s="174"/>
      <c r="F53" s="174"/>
      <c r="G53" s="174"/>
      <c r="H53" s="174"/>
      <c r="I53" s="175"/>
      <c r="J53" s="176"/>
      <c r="K53" s="14"/>
      <c r="L53" s="58"/>
      <c r="M53" s="58"/>
      <c r="N53" s="58"/>
      <c r="O53" s="58"/>
      <c r="P53" s="58"/>
      <c r="Q53" s="58"/>
      <c r="R53" s="58"/>
      <c r="S53" s="41"/>
    </row>
    <row r="54" spans="1:19" x14ac:dyDescent="0.3">
      <c r="A54" s="105">
        <v>42</v>
      </c>
      <c r="B54" s="167" t="s">
        <v>166</v>
      </c>
      <c r="C54" s="167"/>
      <c r="D54" s="167"/>
      <c r="E54" s="167"/>
      <c r="F54" s="167"/>
      <c r="G54" s="167"/>
      <c r="H54" s="167"/>
      <c r="I54" s="168" t="s">
        <v>7</v>
      </c>
      <c r="J54" s="168"/>
      <c r="K54" s="14"/>
      <c r="L54" s="58"/>
      <c r="M54" s="58"/>
      <c r="N54" s="58"/>
      <c r="O54" s="58"/>
      <c r="P54" s="58"/>
      <c r="Q54" s="58"/>
      <c r="R54" s="58"/>
      <c r="S54" s="41"/>
    </row>
    <row r="55" spans="1:19" ht="16.5" customHeight="1" x14ac:dyDescent="0.3">
      <c r="A55" s="174" t="s">
        <v>139</v>
      </c>
      <c r="B55" s="174"/>
      <c r="C55" s="174"/>
      <c r="D55" s="174"/>
      <c r="E55" s="174"/>
      <c r="F55" s="174"/>
      <c r="G55" s="174"/>
      <c r="H55" s="174"/>
      <c r="I55" s="175"/>
      <c r="J55" s="176"/>
      <c r="K55" s="14"/>
      <c r="L55" s="58"/>
      <c r="M55" s="58"/>
      <c r="N55" s="58"/>
      <c r="O55" s="58"/>
      <c r="P55" s="58"/>
      <c r="Q55" s="58"/>
      <c r="R55" s="58"/>
      <c r="S55" s="41"/>
    </row>
    <row r="56" spans="1:19" x14ac:dyDescent="0.3">
      <c r="A56" s="105">
        <v>1</v>
      </c>
      <c r="B56" s="167" t="s">
        <v>140</v>
      </c>
      <c r="C56" s="167"/>
      <c r="D56" s="167"/>
      <c r="E56" s="167"/>
      <c r="F56" s="167"/>
      <c r="G56" s="167"/>
      <c r="H56" s="167"/>
      <c r="I56" s="169" t="s">
        <v>7</v>
      </c>
      <c r="J56" s="169"/>
      <c r="K56" s="14"/>
      <c r="L56" s="58"/>
      <c r="M56" s="58"/>
      <c r="N56" s="58"/>
      <c r="O56" s="58"/>
      <c r="P56" s="58"/>
      <c r="Q56" s="58"/>
      <c r="R56" s="58"/>
      <c r="S56" s="41"/>
    </row>
    <row r="57" spans="1:19" x14ac:dyDescent="0.3">
      <c r="A57" s="105">
        <v>2</v>
      </c>
      <c r="B57" s="167" t="s">
        <v>141</v>
      </c>
      <c r="C57" s="167"/>
      <c r="D57" s="167"/>
      <c r="E57" s="167"/>
      <c r="F57" s="167"/>
      <c r="G57" s="167"/>
      <c r="H57" s="167"/>
      <c r="I57" s="169" t="s">
        <v>7</v>
      </c>
      <c r="J57" s="169"/>
      <c r="K57" s="14"/>
      <c r="L57" s="58"/>
      <c r="M57" s="58"/>
      <c r="N57" s="58"/>
      <c r="O57" s="58"/>
      <c r="P57" s="58"/>
      <c r="Q57" s="58"/>
      <c r="R57" s="58"/>
      <c r="S57" s="41"/>
    </row>
    <row r="58" spans="1:19" x14ac:dyDescent="0.3">
      <c r="A58" s="105">
        <v>3</v>
      </c>
      <c r="B58" s="167" t="s">
        <v>142</v>
      </c>
      <c r="C58" s="167"/>
      <c r="D58" s="167"/>
      <c r="E58" s="167"/>
      <c r="F58" s="167"/>
      <c r="G58" s="167"/>
      <c r="H58" s="167"/>
      <c r="I58" s="169" t="s">
        <v>7</v>
      </c>
      <c r="J58" s="169"/>
      <c r="K58" s="14"/>
      <c r="L58" s="58"/>
      <c r="M58" s="58"/>
      <c r="N58" s="58"/>
      <c r="O58" s="58"/>
      <c r="P58" s="58"/>
      <c r="Q58" s="58"/>
      <c r="R58" s="58"/>
      <c r="S58" s="41"/>
    </row>
    <row r="59" spans="1:19" x14ac:dyDescent="0.3">
      <c r="A59" s="105">
        <v>4</v>
      </c>
      <c r="B59" s="167" t="s">
        <v>143</v>
      </c>
      <c r="C59" s="167"/>
      <c r="D59" s="167"/>
      <c r="E59" s="167"/>
      <c r="F59" s="167"/>
      <c r="G59" s="167"/>
      <c r="H59" s="167"/>
      <c r="I59" s="169" t="s">
        <v>7</v>
      </c>
      <c r="J59" s="169"/>
      <c r="K59" s="14"/>
      <c r="L59" s="58"/>
      <c r="M59" s="58"/>
      <c r="N59" s="58"/>
      <c r="O59" s="58"/>
      <c r="P59" s="58"/>
      <c r="Q59" s="58"/>
      <c r="R59" s="58"/>
      <c r="S59" s="41"/>
    </row>
    <row r="60" spans="1:19" x14ac:dyDescent="0.3">
      <c r="A60" s="105">
        <v>5</v>
      </c>
      <c r="B60" s="167" t="s">
        <v>144</v>
      </c>
      <c r="C60" s="167"/>
      <c r="D60" s="167"/>
      <c r="E60" s="167"/>
      <c r="F60" s="167"/>
      <c r="G60" s="167"/>
      <c r="H60" s="167"/>
      <c r="I60" s="169" t="s">
        <v>7</v>
      </c>
      <c r="J60" s="169"/>
      <c r="K60" s="14"/>
      <c r="L60" s="58"/>
      <c r="M60" s="58"/>
      <c r="N60" s="58"/>
      <c r="O60" s="58"/>
      <c r="P60" s="58"/>
      <c r="Q60" s="58"/>
      <c r="R60" s="58"/>
      <c r="S60" s="41"/>
    </row>
    <row r="61" spans="1:19" ht="20.25" customHeight="1" x14ac:dyDescent="0.3">
      <c r="A61" s="37"/>
      <c r="B61" s="170" t="s">
        <v>134</v>
      </c>
      <c r="C61" s="170"/>
      <c r="D61" s="170"/>
      <c r="E61" s="170"/>
      <c r="F61" s="170"/>
      <c r="G61" s="170"/>
      <c r="H61" s="170"/>
      <c r="I61" s="192"/>
      <c r="J61" s="192"/>
      <c r="K61" s="38"/>
      <c r="L61" s="58"/>
      <c r="M61" s="58"/>
      <c r="N61" s="58"/>
      <c r="O61" s="58"/>
      <c r="P61" s="58"/>
      <c r="Q61" s="58"/>
      <c r="R61" s="58"/>
      <c r="S61" s="41"/>
    </row>
    <row r="62" spans="1:19" ht="18.75" customHeight="1" x14ac:dyDescent="0.3">
      <c r="A62" s="107" t="s">
        <v>2</v>
      </c>
      <c r="B62" s="197" t="s">
        <v>32</v>
      </c>
      <c r="C62" s="197"/>
      <c r="D62" s="197"/>
      <c r="E62" s="197"/>
      <c r="F62" s="197"/>
      <c r="G62" s="197"/>
      <c r="H62" s="197"/>
      <c r="I62" s="99" t="s">
        <v>33</v>
      </c>
      <c r="J62" s="99" t="s">
        <v>34</v>
      </c>
      <c r="K62" s="99" t="s">
        <v>5</v>
      </c>
      <c r="L62" s="71"/>
      <c r="M62" s="71"/>
      <c r="N62" s="71"/>
      <c r="O62" s="71"/>
      <c r="P62" s="71"/>
      <c r="Q62" s="71"/>
      <c r="R62" s="71"/>
      <c r="S62" s="41"/>
    </row>
    <row r="63" spans="1:19" s="42" customFormat="1" x14ac:dyDescent="0.3">
      <c r="A63" s="104">
        <v>1</v>
      </c>
      <c r="B63" s="193" t="s">
        <v>179</v>
      </c>
      <c r="C63" s="193"/>
      <c r="D63" s="193"/>
      <c r="E63" s="193"/>
      <c r="F63" s="193"/>
      <c r="G63" s="193"/>
      <c r="H63" s="193"/>
      <c r="I63" s="104" t="s">
        <v>35</v>
      </c>
      <c r="J63" s="104">
        <v>1</v>
      </c>
      <c r="K63" s="40"/>
      <c r="L63" s="58"/>
      <c r="M63" s="58"/>
      <c r="N63" s="58"/>
      <c r="O63" s="58"/>
      <c r="P63" s="58"/>
      <c r="Q63" s="58"/>
      <c r="R63" s="58"/>
      <c r="S63" s="41"/>
    </row>
    <row r="64" spans="1:19" s="42" customFormat="1" x14ac:dyDescent="0.3">
      <c r="A64" s="104">
        <v>2</v>
      </c>
      <c r="B64" s="193" t="s">
        <v>36</v>
      </c>
      <c r="C64" s="193"/>
      <c r="D64" s="193"/>
      <c r="E64" s="193"/>
      <c r="F64" s="193"/>
      <c r="G64" s="193"/>
      <c r="H64" s="193"/>
      <c r="I64" s="104" t="s">
        <v>35</v>
      </c>
      <c r="J64" s="104">
        <v>1</v>
      </c>
      <c r="K64" s="40"/>
      <c r="L64" s="58"/>
      <c r="M64" s="58"/>
      <c r="N64" s="58"/>
      <c r="O64" s="58"/>
      <c r="P64" s="58"/>
      <c r="Q64" s="58"/>
      <c r="R64" s="58"/>
      <c r="S64" s="41"/>
    </row>
    <row r="65" spans="1:19" s="42" customFormat="1" x14ac:dyDescent="0.3">
      <c r="A65" s="104">
        <v>3</v>
      </c>
      <c r="B65" s="193" t="s">
        <v>180</v>
      </c>
      <c r="C65" s="193"/>
      <c r="D65" s="193"/>
      <c r="E65" s="193"/>
      <c r="F65" s="193"/>
      <c r="G65" s="193"/>
      <c r="H65" s="193"/>
      <c r="I65" s="104" t="s">
        <v>35</v>
      </c>
      <c r="J65" s="104">
        <v>1</v>
      </c>
      <c r="K65" s="40"/>
      <c r="L65" s="58"/>
      <c r="M65" s="58"/>
      <c r="N65" s="58"/>
      <c r="O65" s="58"/>
      <c r="P65" s="58"/>
      <c r="Q65" s="58"/>
      <c r="R65" s="58"/>
      <c r="S65" s="41"/>
    </row>
    <row r="66" spans="1:19" s="42" customFormat="1" x14ac:dyDescent="0.3">
      <c r="A66" s="104">
        <v>4</v>
      </c>
      <c r="B66" s="193" t="s">
        <v>181</v>
      </c>
      <c r="C66" s="193"/>
      <c r="D66" s="193"/>
      <c r="E66" s="193"/>
      <c r="F66" s="193"/>
      <c r="G66" s="193"/>
      <c r="H66" s="193"/>
      <c r="I66" s="104" t="s">
        <v>35</v>
      </c>
      <c r="J66" s="104">
        <v>1</v>
      </c>
      <c r="K66" s="40"/>
      <c r="L66" s="58"/>
      <c r="M66" s="58"/>
      <c r="N66" s="58"/>
      <c r="O66" s="58"/>
      <c r="P66" s="58"/>
      <c r="Q66" s="58"/>
      <c r="R66" s="58"/>
      <c r="S66" s="41"/>
    </row>
    <row r="67" spans="1:19" s="42" customFormat="1" x14ac:dyDescent="0.3">
      <c r="A67" s="104">
        <v>5</v>
      </c>
      <c r="B67" s="193" t="s">
        <v>182</v>
      </c>
      <c r="C67" s="193"/>
      <c r="D67" s="193"/>
      <c r="E67" s="193"/>
      <c r="F67" s="193"/>
      <c r="G67" s="193"/>
      <c r="H67" s="193"/>
      <c r="I67" s="104" t="s">
        <v>35</v>
      </c>
      <c r="J67" s="104">
        <v>1</v>
      </c>
      <c r="K67" s="40"/>
      <c r="L67" s="58"/>
      <c r="M67" s="58"/>
      <c r="N67" s="58"/>
      <c r="O67" s="58"/>
      <c r="P67" s="58"/>
      <c r="Q67" s="58"/>
      <c r="R67" s="58"/>
      <c r="S67" s="41"/>
    </row>
    <row r="68" spans="1:19" s="42" customFormat="1" x14ac:dyDescent="0.3">
      <c r="A68" s="104">
        <v>6</v>
      </c>
      <c r="B68" s="194" t="s">
        <v>37</v>
      </c>
      <c r="C68" s="195"/>
      <c r="D68" s="195"/>
      <c r="E68" s="195"/>
      <c r="F68" s="195"/>
      <c r="G68" s="195"/>
      <c r="H68" s="196"/>
      <c r="I68" s="104" t="s">
        <v>35</v>
      </c>
      <c r="J68" s="104">
        <v>18</v>
      </c>
      <c r="K68" s="40"/>
      <c r="L68" s="58"/>
      <c r="M68" s="58"/>
      <c r="N68" s="58"/>
      <c r="O68" s="58"/>
      <c r="P68" s="58"/>
      <c r="Q68" s="58"/>
      <c r="R68" s="58"/>
      <c r="S68" s="41"/>
    </row>
    <row r="69" spans="1:19" s="42" customFormat="1" x14ac:dyDescent="0.3">
      <c r="A69" s="104">
        <v>7</v>
      </c>
      <c r="B69" s="193" t="s">
        <v>38</v>
      </c>
      <c r="C69" s="193"/>
      <c r="D69" s="193"/>
      <c r="E69" s="193"/>
      <c r="F69" s="193"/>
      <c r="G69" s="193"/>
      <c r="H69" s="193"/>
      <c r="I69" s="104" t="s">
        <v>40</v>
      </c>
      <c r="J69" s="104">
        <v>1</v>
      </c>
      <c r="K69" s="40"/>
      <c r="L69" s="58"/>
      <c r="M69" s="58"/>
      <c r="N69" s="58"/>
      <c r="O69" s="58"/>
      <c r="P69" s="58"/>
      <c r="Q69" s="58"/>
      <c r="R69" s="58"/>
      <c r="S69" s="41"/>
    </row>
    <row r="70" spans="1:19" s="42" customFormat="1" ht="16.5" customHeight="1" x14ac:dyDescent="0.3">
      <c r="A70" s="104">
        <v>8</v>
      </c>
      <c r="B70" s="193" t="s">
        <v>39</v>
      </c>
      <c r="C70" s="193"/>
      <c r="D70" s="193"/>
      <c r="E70" s="193"/>
      <c r="F70" s="193"/>
      <c r="G70" s="193"/>
      <c r="H70" s="193"/>
      <c r="I70" s="104" t="s">
        <v>40</v>
      </c>
      <c r="J70" s="104">
        <v>2</v>
      </c>
      <c r="K70" s="40"/>
      <c r="L70" s="58"/>
      <c r="M70" s="58"/>
      <c r="N70" s="58"/>
      <c r="O70" s="58"/>
      <c r="P70" s="58"/>
      <c r="Q70" s="58"/>
      <c r="R70" s="58"/>
      <c r="S70" s="41"/>
    </row>
    <row r="71" spans="1:19" s="42" customFormat="1" x14ac:dyDescent="0.3">
      <c r="A71" s="104">
        <v>9</v>
      </c>
      <c r="B71" s="193" t="s">
        <v>183</v>
      </c>
      <c r="C71" s="193"/>
      <c r="D71" s="193"/>
      <c r="E71" s="193"/>
      <c r="F71" s="193"/>
      <c r="G71" s="193"/>
      <c r="H71" s="193"/>
      <c r="I71" s="104" t="s">
        <v>40</v>
      </c>
      <c r="J71" s="104">
        <v>10</v>
      </c>
      <c r="K71" s="40"/>
      <c r="L71" s="58"/>
      <c r="M71" s="58"/>
      <c r="N71" s="58"/>
      <c r="O71" s="58"/>
      <c r="P71" s="58"/>
      <c r="Q71" s="58"/>
      <c r="R71" s="58"/>
      <c r="S71" s="41"/>
    </row>
    <row r="72" spans="1:19" s="42" customFormat="1" x14ac:dyDescent="0.3">
      <c r="A72" s="104">
        <v>10</v>
      </c>
      <c r="B72" s="193" t="s">
        <v>41</v>
      </c>
      <c r="C72" s="193"/>
      <c r="D72" s="193"/>
      <c r="E72" s="193"/>
      <c r="F72" s="193"/>
      <c r="G72" s="193"/>
      <c r="H72" s="193"/>
      <c r="I72" s="104" t="s">
        <v>40</v>
      </c>
      <c r="J72" s="104">
        <v>170</v>
      </c>
      <c r="K72" s="40"/>
      <c r="L72" s="58"/>
      <c r="M72" s="58"/>
      <c r="N72" s="58"/>
      <c r="O72" s="58"/>
      <c r="P72" s="58"/>
      <c r="Q72" s="58"/>
      <c r="R72" s="58"/>
      <c r="S72" s="41"/>
    </row>
    <row r="73" spans="1:19" s="42" customFormat="1" x14ac:dyDescent="0.3">
      <c r="A73" s="104">
        <v>11</v>
      </c>
      <c r="B73" s="193" t="s">
        <v>42</v>
      </c>
      <c r="C73" s="193"/>
      <c r="D73" s="193"/>
      <c r="E73" s="193"/>
      <c r="F73" s="193"/>
      <c r="G73" s="193"/>
      <c r="H73" s="193"/>
      <c r="I73" s="104" t="s">
        <v>40</v>
      </c>
      <c r="J73" s="104">
        <v>170</v>
      </c>
      <c r="K73" s="40"/>
      <c r="L73" s="58"/>
      <c r="M73" s="58"/>
      <c r="N73" s="58"/>
      <c r="O73" s="58"/>
      <c r="P73" s="58"/>
      <c r="Q73" s="58"/>
      <c r="R73" s="58"/>
      <c r="S73" s="41"/>
    </row>
    <row r="74" spans="1:19" s="42" customFormat="1" x14ac:dyDescent="0.3">
      <c r="A74" s="104">
        <v>12</v>
      </c>
      <c r="B74" s="193" t="s">
        <v>184</v>
      </c>
      <c r="C74" s="193"/>
      <c r="D74" s="193"/>
      <c r="E74" s="193"/>
      <c r="F74" s="193"/>
      <c r="G74" s="193"/>
      <c r="H74" s="193"/>
      <c r="I74" s="104" t="s">
        <v>40</v>
      </c>
      <c r="J74" s="104">
        <v>20</v>
      </c>
      <c r="K74" s="40"/>
      <c r="L74" s="58"/>
      <c r="M74" s="58"/>
      <c r="N74" s="58"/>
      <c r="O74" s="58"/>
      <c r="P74" s="58"/>
      <c r="Q74" s="58"/>
      <c r="R74" s="58"/>
      <c r="S74" s="41">
        <f>SUM(J63:J74)</f>
        <v>396</v>
      </c>
    </row>
    <row r="75" spans="1:19" ht="18.75" customHeight="1" x14ac:dyDescent="0.3">
      <c r="A75" s="37"/>
      <c r="B75" s="170" t="s">
        <v>43</v>
      </c>
      <c r="C75" s="170"/>
      <c r="D75" s="170"/>
      <c r="E75" s="170"/>
      <c r="F75" s="170"/>
      <c r="G75" s="170"/>
      <c r="H75" s="170"/>
      <c r="I75" s="170"/>
      <c r="J75" s="170"/>
      <c r="K75" s="170"/>
      <c r="L75" s="70"/>
      <c r="M75" s="70"/>
      <c r="N75" s="70"/>
      <c r="O75" s="70"/>
      <c r="P75" s="70"/>
      <c r="Q75" s="70"/>
      <c r="R75" s="70"/>
      <c r="S75" s="41"/>
    </row>
    <row r="76" spans="1:19" ht="33" x14ac:dyDescent="0.3">
      <c r="A76" s="107" t="s">
        <v>2</v>
      </c>
      <c r="B76" s="197" t="s">
        <v>44</v>
      </c>
      <c r="C76" s="197"/>
      <c r="D76" s="197"/>
      <c r="E76" s="197"/>
      <c r="F76" s="197" t="s">
        <v>45</v>
      </c>
      <c r="G76" s="197"/>
      <c r="H76" s="197"/>
      <c r="I76" s="99" t="s">
        <v>33</v>
      </c>
      <c r="J76" s="99" t="s">
        <v>34</v>
      </c>
      <c r="K76" s="101" t="s">
        <v>5</v>
      </c>
      <c r="L76" s="76"/>
      <c r="M76" s="76"/>
      <c r="N76" s="76"/>
      <c r="O76" s="76"/>
      <c r="P76" s="76"/>
      <c r="Q76" s="76"/>
      <c r="R76" s="76"/>
      <c r="S76" s="41"/>
    </row>
    <row r="77" spans="1:19" s="42" customFormat="1" ht="38.25" customHeight="1" x14ac:dyDescent="0.3">
      <c r="A77" s="104">
        <v>1</v>
      </c>
      <c r="B77" s="193" t="s">
        <v>46</v>
      </c>
      <c r="C77" s="193"/>
      <c r="D77" s="193"/>
      <c r="E77" s="193"/>
      <c r="F77" s="194" t="s">
        <v>47</v>
      </c>
      <c r="G77" s="195"/>
      <c r="H77" s="196"/>
      <c r="I77" s="104" t="s">
        <v>48</v>
      </c>
      <c r="J77" s="104">
        <v>20</v>
      </c>
      <c r="K77" s="40"/>
      <c r="L77" s="58"/>
      <c r="M77" s="58"/>
      <c r="N77" s="58"/>
      <c r="O77" s="58"/>
      <c r="P77" s="58"/>
      <c r="Q77" s="58"/>
      <c r="R77" s="58"/>
      <c r="S77" s="41"/>
    </row>
    <row r="78" spans="1:19" s="42" customFormat="1" ht="22.5" customHeight="1" x14ac:dyDescent="0.3">
      <c r="A78" s="104">
        <v>2</v>
      </c>
      <c r="B78" s="193" t="s">
        <v>49</v>
      </c>
      <c r="C78" s="193"/>
      <c r="D78" s="193"/>
      <c r="E78" s="193"/>
      <c r="F78" s="193" t="s">
        <v>50</v>
      </c>
      <c r="G78" s="193"/>
      <c r="H78" s="193"/>
      <c r="I78" s="104" t="s">
        <v>48</v>
      </c>
      <c r="J78" s="104">
        <v>20</v>
      </c>
      <c r="K78" s="40"/>
      <c r="L78" s="58"/>
      <c r="M78" s="58"/>
      <c r="N78" s="58"/>
      <c r="O78" s="58"/>
      <c r="P78" s="58"/>
      <c r="Q78" s="58"/>
      <c r="R78" s="58"/>
      <c r="S78" s="41"/>
    </row>
    <row r="79" spans="1:19" s="42" customFormat="1" ht="22.5" customHeight="1" x14ac:dyDescent="0.3">
      <c r="A79" s="104">
        <v>3</v>
      </c>
      <c r="B79" s="193" t="s">
        <v>51</v>
      </c>
      <c r="C79" s="193"/>
      <c r="D79" s="193"/>
      <c r="E79" s="193"/>
      <c r="F79" s="193" t="s">
        <v>52</v>
      </c>
      <c r="G79" s="193"/>
      <c r="H79" s="193"/>
      <c r="I79" s="104" t="s">
        <v>48</v>
      </c>
      <c r="J79" s="104">
        <v>20</v>
      </c>
      <c r="K79" s="40"/>
      <c r="L79" s="58"/>
      <c r="M79" s="58"/>
      <c r="N79" s="58"/>
      <c r="O79" s="58"/>
      <c r="P79" s="58"/>
      <c r="Q79" s="58"/>
      <c r="R79" s="58"/>
      <c r="S79" s="41"/>
    </row>
    <row r="80" spans="1:19" s="42" customFormat="1" ht="22.5" customHeight="1" x14ac:dyDescent="0.3">
      <c r="A80" s="104">
        <v>4</v>
      </c>
      <c r="B80" s="193" t="s">
        <v>53</v>
      </c>
      <c r="C80" s="193"/>
      <c r="D80" s="193"/>
      <c r="E80" s="193"/>
      <c r="F80" s="193" t="s">
        <v>54</v>
      </c>
      <c r="G80" s="193"/>
      <c r="H80" s="193"/>
      <c r="I80" s="104" t="s">
        <v>48</v>
      </c>
      <c r="J80" s="104">
        <v>20</v>
      </c>
      <c r="K80" s="40"/>
      <c r="L80" s="58"/>
      <c r="M80" s="58"/>
      <c r="N80" s="58"/>
      <c r="O80" s="58"/>
      <c r="P80" s="58"/>
      <c r="Q80" s="58"/>
      <c r="R80" s="58"/>
      <c r="S80" s="41"/>
    </row>
    <row r="81" spans="1:20" s="42" customFormat="1" ht="18.75" customHeight="1" x14ac:dyDescent="0.3">
      <c r="A81" s="104">
        <v>5</v>
      </c>
      <c r="B81" s="193" t="s">
        <v>55</v>
      </c>
      <c r="C81" s="193"/>
      <c r="D81" s="193"/>
      <c r="E81" s="193"/>
      <c r="F81" s="193" t="s">
        <v>56</v>
      </c>
      <c r="G81" s="193"/>
      <c r="H81" s="193"/>
      <c r="I81" s="104" t="s">
        <v>48</v>
      </c>
      <c r="J81" s="104">
        <v>30</v>
      </c>
      <c r="K81" s="40"/>
      <c r="L81" s="58"/>
      <c r="M81" s="58"/>
      <c r="N81" s="58"/>
      <c r="O81" s="58"/>
      <c r="P81" s="58"/>
      <c r="Q81" s="58"/>
      <c r="R81" s="58"/>
      <c r="S81" s="41"/>
    </row>
    <row r="82" spans="1:20" s="42" customFormat="1" ht="30.75" customHeight="1" x14ac:dyDescent="0.3">
      <c r="A82" s="104">
        <v>6</v>
      </c>
      <c r="B82" s="193" t="s">
        <v>57</v>
      </c>
      <c r="C82" s="193"/>
      <c r="D82" s="193"/>
      <c r="E82" s="193"/>
      <c r="F82" s="193" t="s">
        <v>58</v>
      </c>
      <c r="G82" s="193"/>
      <c r="H82" s="193"/>
      <c r="I82" s="104" t="s">
        <v>48</v>
      </c>
      <c r="J82" s="104">
        <v>1</v>
      </c>
      <c r="K82" s="40"/>
      <c r="L82" s="58"/>
      <c r="M82" s="58"/>
      <c r="N82" s="58"/>
      <c r="O82" s="58"/>
      <c r="P82" s="58"/>
      <c r="Q82" s="58"/>
      <c r="R82" s="58"/>
      <c r="S82" s="41"/>
    </row>
    <row r="83" spans="1:20" s="42" customFormat="1" ht="32.25" customHeight="1" x14ac:dyDescent="0.3">
      <c r="A83" s="104">
        <v>7</v>
      </c>
      <c r="B83" s="193" t="s">
        <v>59</v>
      </c>
      <c r="C83" s="193"/>
      <c r="D83" s="193"/>
      <c r="E83" s="193"/>
      <c r="F83" s="193" t="s">
        <v>60</v>
      </c>
      <c r="G83" s="193"/>
      <c r="H83" s="193"/>
      <c r="I83" s="104" t="s">
        <v>48</v>
      </c>
      <c r="J83" s="104">
        <v>20</v>
      </c>
      <c r="K83" s="40"/>
      <c r="L83" s="58"/>
      <c r="M83" s="58"/>
      <c r="N83" s="58"/>
      <c r="O83" s="58"/>
      <c r="P83" s="58"/>
      <c r="Q83" s="58"/>
      <c r="R83" s="58"/>
      <c r="S83" s="41"/>
    </row>
    <row r="84" spans="1:20" s="42" customFormat="1" ht="17.25" customHeight="1" x14ac:dyDescent="0.3">
      <c r="A84" s="43">
        <v>8</v>
      </c>
      <c r="B84" s="44" t="s">
        <v>167</v>
      </c>
      <c r="C84" s="45"/>
      <c r="D84" s="45"/>
      <c r="E84" s="46"/>
      <c r="F84" s="47" t="s">
        <v>62</v>
      </c>
      <c r="G84" s="48"/>
      <c r="H84" s="49"/>
      <c r="I84" s="43" t="s">
        <v>48</v>
      </c>
      <c r="J84" s="43">
        <v>30</v>
      </c>
      <c r="K84" s="50"/>
      <c r="L84" s="59"/>
      <c r="M84" s="59"/>
      <c r="N84" s="59"/>
      <c r="O84" s="59"/>
      <c r="P84" s="59"/>
      <c r="Q84" s="59"/>
      <c r="R84" s="59"/>
      <c r="S84" s="41"/>
    </row>
    <row r="85" spans="1:20" s="42" customFormat="1" ht="17.25" customHeight="1" x14ac:dyDescent="0.3">
      <c r="A85" s="43">
        <v>9</v>
      </c>
      <c r="B85" s="44" t="s">
        <v>168</v>
      </c>
      <c r="C85" s="45"/>
      <c r="D85" s="45"/>
      <c r="E85" s="46"/>
      <c r="F85" s="47" t="s">
        <v>63</v>
      </c>
      <c r="G85" s="48"/>
      <c r="H85" s="49"/>
      <c r="I85" s="43" t="s">
        <v>64</v>
      </c>
      <c r="J85" s="43">
        <v>30</v>
      </c>
      <c r="K85" s="50"/>
      <c r="L85" s="59"/>
      <c r="M85" s="59"/>
      <c r="N85" s="59"/>
      <c r="O85" s="59"/>
      <c r="P85" s="59"/>
      <c r="Q85" s="59"/>
      <c r="R85" s="59"/>
      <c r="S85" s="41">
        <f>SUM(J77:J85)</f>
        <v>191</v>
      </c>
    </row>
    <row r="86" spans="1:20" s="3" customFormat="1" ht="22.5" customHeight="1" x14ac:dyDescent="0.3">
      <c r="A86" s="52"/>
      <c r="B86" s="198" t="s">
        <v>169</v>
      </c>
      <c r="C86" s="198"/>
      <c r="D86" s="198"/>
      <c r="E86" s="198"/>
      <c r="F86" s="198"/>
      <c r="G86" s="198"/>
      <c r="H86" s="198"/>
      <c r="I86" s="198"/>
      <c r="J86" s="198"/>
      <c r="K86" s="198"/>
      <c r="L86" s="77"/>
      <c r="M86" s="77"/>
      <c r="N86" s="77"/>
      <c r="O86" s="77"/>
      <c r="P86" s="77"/>
      <c r="Q86" s="77"/>
      <c r="R86" s="77"/>
      <c r="S86" s="78"/>
      <c r="T86" s="79"/>
    </row>
    <row r="87" spans="1:20" x14ac:dyDescent="0.3">
      <c r="A87" s="19" t="s">
        <v>2</v>
      </c>
      <c r="B87" s="20" t="s">
        <v>65</v>
      </c>
      <c r="C87" s="21"/>
      <c r="D87" s="21"/>
      <c r="E87" s="22"/>
      <c r="F87" s="199" t="s">
        <v>45</v>
      </c>
      <c r="G87" s="200"/>
      <c r="H87" s="201"/>
      <c r="I87" s="18" t="s">
        <v>33</v>
      </c>
      <c r="J87" s="18" t="s">
        <v>34</v>
      </c>
      <c r="K87" s="23" t="s">
        <v>5</v>
      </c>
      <c r="L87" s="80"/>
      <c r="M87" s="80"/>
      <c r="N87" s="80"/>
      <c r="O87" s="80"/>
      <c r="P87" s="80"/>
      <c r="Q87" s="80"/>
      <c r="R87" s="80"/>
      <c r="S87" s="41"/>
    </row>
    <row r="88" spans="1:20" s="42" customFormat="1" ht="15.75" customHeight="1" x14ac:dyDescent="0.3">
      <c r="A88" s="104">
        <v>1</v>
      </c>
      <c r="B88" s="193" t="s">
        <v>66</v>
      </c>
      <c r="C88" s="193"/>
      <c r="D88" s="193"/>
      <c r="E88" s="193"/>
      <c r="F88" s="168" t="s">
        <v>67</v>
      </c>
      <c r="G88" s="168"/>
      <c r="H88" s="168"/>
      <c r="I88" s="104" t="s">
        <v>64</v>
      </c>
      <c r="J88" s="104">
        <v>284</v>
      </c>
      <c r="K88" s="40"/>
      <c r="L88" s="58"/>
      <c r="M88" s="58"/>
      <c r="N88" s="58"/>
      <c r="O88" s="58"/>
      <c r="P88" s="58"/>
      <c r="Q88" s="58"/>
      <c r="R88" s="58"/>
      <c r="S88" s="41"/>
    </row>
    <row r="89" spans="1:20" s="42" customFormat="1" x14ac:dyDescent="0.3">
      <c r="A89" s="104">
        <v>2</v>
      </c>
      <c r="B89" s="193" t="s">
        <v>68</v>
      </c>
      <c r="C89" s="193"/>
      <c r="D89" s="193"/>
      <c r="E89" s="193"/>
      <c r="F89" s="168" t="s">
        <v>67</v>
      </c>
      <c r="G89" s="168"/>
      <c r="H89" s="168"/>
      <c r="I89" s="104" t="s">
        <v>40</v>
      </c>
      <c r="J89" s="104">
        <v>20</v>
      </c>
      <c r="K89" s="40"/>
      <c r="L89" s="58"/>
      <c r="M89" s="58"/>
      <c r="N89" s="58"/>
      <c r="O89" s="58"/>
      <c r="P89" s="58"/>
      <c r="Q89" s="58"/>
      <c r="R89" s="58"/>
      <c r="S89" s="41"/>
    </row>
    <row r="90" spans="1:20" s="42" customFormat="1" x14ac:dyDescent="0.3">
      <c r="A90" s="104">
        <v>3</v>
      </c>
      <c r="B90" s="193" t="s">
        <v>69</v>
      </c>
      <c r="C90" s="193"/>
      <c r="D90" s="193"/>
      <c r="E90" s="193"/>
      <c r="F90" s="168" t="s">
        <v>70</v>
      </c>
      <c r="G90" s="168"/>
      <c r="H90" s="168"/>
      <c r="I90" s="104" t="s">
        <v>71</v>
      </c>
      <c r="J90" s="104">
        <v>5</v>
      </c>
      <c r="K90" s="40"/>
      <c r="L90" s="58"/>
      <c r="M90" s="58"/>
      <c r="N90" s="58"/>
      <c r="O90" s="58"/>
      <c r="P90" s="58"/>
      <c r="Q90" s="58"/>
      <c r="R90" s="58"/>
      <c r="S90" s="41"/>
    </row>
    <row r="91" spans="1:20" s="42" customFormat="1" x14ac:dyDescent="0.3">
      <c r="A91" s="104">
        <v>4</v>
      </c>
      <c r="B91" s="193" t="s">
        <v>72</v>
      </c>
      <c r="C91" s="193"/>
      <c r="D91" s="193"/>
      <c r="E91" s="193"/>
      <c r="F91" s="168" t="s">
        <v>70</v>
      </c>
      <c r="G91" s="168"/>
      <c r="H91" s="168"/>
      <c r="I91" s="104" t="s">
        <v>40</v>
      </c>
      <c r="J91" s="104">
        <v>20</v>
      </c>
      <c r="K91" s="40"/>
      <c r="L91" s="58"/>
      <c r="M91" s="58"/>
      <c r="N91" s="58"/>
      <c r="O91" s="58"/>
      <c r="P91" s="58"/>
      <c r="Q91" s="58"/>
      <c r="R91" s="58"/>
      <c r="S91" s="41"/>
    </row>
    <row r="92" spans="1:20" s="42" customFormat="1" x14ac:dyDescent="0.3">
      <c r="A92" s="104">
        <v>5</v>
      </c>
      <c r="B92" s="193" t="s">
        <v>123</v>
      </c>
      <c r="C92" s="193"/>
      <c r="D92" s="193"/>
      <c r="E92" s="193"/>
      <c r="F92" s="168" t="s">
        <v>70</v>
      </c>
      <c r="G92" s="168"/>
      <c r="H92" s="168"/>
      <c r="I92" s="104" t="s">
        <v>40</v>
      </c>
      <c r="J92" s="104">
        <v>5</v>
      </c>
      <c r="K92" s="40"/>
      <c r="L92" s="58"/>
      <c r="M92" s="58"/>
      <c r="N92" s="58"/>
      <c r="O92" s="58"/>
      <c r="P92" s="58"/>
      <c r="Q92" s="58"/>
      <c r="R92" s="58"/>
      <c r="S92" s="41"/>
    </row>
    <row r="93" spans="1:20" s="42" customFormat="1" ht="15.75" customHeight="1" x14ac:dyDescent="0.3">
      <c r="A93" s="104">
        <v>6</v>
      </c>
      <c r="B93" s="193" t="s">
        <v>73</v>
      </c>
      <c r="C93" s="202"/>
      <c r="D93" s="202"/>
      <c r="E93" s="202"/>
      <c r="F93" s="168" t="s">
        <v>70</v>
      </c>
      <c r="G93" s="168"/>
      <c r="H93" s="168"/>
      <c r="I93" s="51" t="s">
        <v>40</v>
      </c>
      <c r="J93" s="104">
        <v>80</v>
      </c>
      <c r="K93" s="40"/>
      <c r="L93" s="58"/>
      <c r="M93" s="58"/>
      <c r="N93" s="58"/>
      <c r="O93" s="58"/>
      <c r="P93" s="58"/>
      <c r="Q93" s="58"/>
      <c r="R93" s="58"/>
      <c r="S93" s="41"/>
    </row>
    <row r="94" spans="1:20" s="42" customFormat="1" ht="16.5" customHeight="1" x14ac:dyDescent="0.3">
      <c r="A94" s="104">
        <v>7</v>
      </c>
      <c r="B94" s="193" t="s">
        <v>74</v>
      </c>
      <c r="C94" s="193"/>
      <c r="D94" s="193"/>
      <c r="E94" s="193"/>
      <c r="F94" s="168" t="s">
        <v>67</v>
      </c>
      <c r="G94" s="168"/>
      <c r="H94" s="168"/>
      <c r="I94" s="104" t="s">
        <v>125</v>
      </c>
      <c r="J94" s="104">
        <v>40</v>
      </c>
      <c r="K94" s="40"/>
      <c r="L94" s="58"/>
      <c r="M94" s="58"/>
      <c r="N94" s="58"/>
      <c r="O94" s="58"/>
      <c r="P94" s="58"/>
      <c r="Q94" s="58"/>
      <c r="R94" s="58"/>
      <c r="S94" s="41"/>
    </row>
    <row r="95" spans="1:20" s="42" customFormat="1" ht="15.75" customHeight="1" x14ac:dyDescent="0.3">
      <c r="A95" s="104">
        <v>8</v>
      </c>
      <c r="B95" s="193" t="s">
        <v>75</v>
      </c>
      <c r="C95" s="193"/>
      <c r="D95" s="193"/>
      <c r="E95" s="193"/>
      <c r="F95" s="168" t="s">
        <v>70</v>
      </c>
      <c r="G95" s="168"/>
      <c r="H95" s="168"/>
      <c r="I95" s="104" t="s">
        <v>71</v>
      </c>
      <c r="J95" s="104">
        <v>5</v>
      </c>
      <c r="K95" s="40"/>
      <c r="L95" s="58"/>
      <c r="M95" s="58"/>
      <c r="N95" s="58"/>
      <c r="O95" s="58"/>
      <c r="P95" s="58"/>
      <c r="Q95" s="58"/>
      <c r="R95" s="58"/>
      <c r="S95" s="41"/>
    </row>
    <row r="96" spans="1:20" s="42" customFormat="1" x14ac:dyDescent="0.3">
      <c r="A96" s="104">
        <v>9</v>
      </c>
      <c r="B96" s="193" t="s">
        <v>76</v>
      </c>
      <c r="C96" s="193"/>
      <c r="D96" s="193"/>
      <c r="E96" s="193"/>
      <c r="F96" s="168" t="s">
        <v>70</v>
      </c>
      <c r="G96" s="168"/>
      <c r="H96" s="168"/>
      <c r="I96" s="104" t="s">
        <v>40</v>
      </c>
      <c r="J96" s="104">
        <v>20</v>
      </c>
      <c r="K96" s="40"/>
      <c r="L96" s="58"/>
      <c r="M96" s="58"/>
      <c r="N96" s="58"/>
      <c r="O96" s="58"/>
      <c r="P96" s="58"/>
      <c r="Q96" s="58"/>
      <c r="R96" s="58"/>
      <c r="S96" s="41"/>
    </row>
    <row r="97" spans="1:20" s="42" customFormat="1" x14ac:dyDescent="0.3">
      <c r="A97" s="104">
        <v>10</v>
      </c>
      <c r="B97" s="193" t="s">
        <v>77</v>
      </c>
      <c r="C97" s="193"/>
      <c r="D97" s="193"/>
      <c r="E97" s="193"/>
      <c r="F97" s="168" t="s">
        <v>70</v>
      </c>
      <c r="G97" s="168"/>
      <c r="H97" s="168"/>
      <c r="I97" s="104" t="s">
        <v>40</v>
      </c>
      <c r="J97" s="104">
        <v>1</v>
      </c>
      <c r="K97" s="40"/>
      <c r="L97" s="58"/>
      <c r="M97" s="58"/>
      <c r="N97" s="58"/>
      <c r="O97" s="58"/>
      <c r="P97" s="58"/>
      <c r="Q97" s="58"/>
      <c r="R97" s="58"/>
      <c r="S97" s="41"/>
    </row>
    <row r="98" spans="1:20" s="42" customFormat="1" x14ac:dyDescent="0.3">
      <c r="A98" s="104">
        <v>11</v>
      </c>
      <c r="B98" s="193" t="s">
        <v>78</v>
      </c>
      <c r="C98" s="193"/>
      <c r="D98" s="193"/>
      <c r="E98" s="193"/>
      <c r="F98" s="168" t="s">
        <v>70</v>
      </c>
      <c r="G98" s="168"/>
      <c r="H98" s="168"/>
      <c r="I98" s="104" t="s">
        <v>40</v>
      </c>
      <c r="J98" s="104">
        <v>20</v>
      </c>
      <c r="K98" s="40"/>
      <c r="L98" s="58"/>
      <c r="M98" s="58"/>
      <c r="N98" s="58"/>
      <c r="O98" s="58"/>
      <c r="P98" s="58"/>
      <c r="Q98" s="58"/>
      <c r="R98" s="58"/>
      <c r="S98" s="41"/>
    </row>
    <row r="99" spans="1:20" s="42" customFormat="1" x14ac:dyDescent="0.3">
      <c r="A99" s="104">
        <v>12</v>
      </c>
      <c r="B99" s="193" t="s">
        <v>79</v>
      </c>
      <c r="C99" s="193"/>
      <c r="D99" s="193"/>
      <c r="E99" s="193"/>
      <c r="F99" s="168" t="s">
        <v>70</v>
      </c>
      <c r="G99" s="168"/>
      <c r="H99" s="168"/>
      <c r="I99" s="104" t="s">
        <v>40</v>
      </c>
      <c r="J99" s="104">
        <v>20</v>
      </c>
      <c r="K99" s="40"/>
      <c r="L99" s="58"/>
      <c r="M99" s="58"/>
      <c r="N99" s="58"/>
      <c r="O99" s="58"/>
      <c r="P99" s="58"/>
      <c r="Q99" s="58"/>
      <c r="R99" s="58"/>
      <c r="S99" s="41">
        <f>SUM(J88:J99)</f>
        <v>520</v>
      </c>
    </row>
    <row r="100" spans="1:20" ht="18.75" customHeight="1" x14ac:dyDescent="0.3">
      <c r="A100" s="37"/>
      <c r="B100" s="170" t="s">
        <v>80</v>
      </c>
      <c r="C100" s="170"/>
      <c r="D100" s="170"/>
      <c r="E100" s="170"/>
      <c r="F100" s="170"/>
      <c r="G100" s="170"/>
      <c r="H100" s="170"/>
      <c r="I100" s="170"/>
      <c r="J100" s="170"/>
      <c r="K100" s="170"/>
      <c r="L100" s="70"/>
      <c r="M100" s="70"/>
      <c r="N100" s="70"/>
      <c r="O100" s="70"/>
      <c r="P100" s="70"/>
      <c r="Q100" s="70"/>
      <c r="R100" s="70"/>
      <c r="S100" s="41"/>
    </row>
    <row r="101" spans="1:20" ht="18.75" customHeight="1" x14ac:dyDescent="0.3">
      <c r="B101" s="170" t="s">
        <v>81</v>
      </c>
      <c r="C101" s="170"/>
      <c r="D101" s="170"/>
      <c r="E101" s="170"/>
      <c r="F101" s="170"/>
      <c r="G101" s="170"/>
      <c r="H101" s="170"/>
      <c r="I101" s="170"/>
      <c r="J101" s="170"/>
      <c r="K101" s="170"/>
      <c r="L101" s="70"/>
      <c r="M101" s="70"/>
      <c r="N101" s="70"/>
      <c r="O101" s="70"/>
      <c r="P101" s="70"/>
      <c r="Q101" s="70"/>
      <c r="R101" s="70"/>
      <c r="S101" s="41"/>
    </row>
    <row r="102" spans="1:20" ht="33" x14ac:dyDescent="0.3">
      <c r="A102" s="107" t="s">
        <v>2</v>
      </c>
      <c r="B102" s="197" t="s">
        <v>82</v>
      </c>
      <c r="C102" s="197"/>
      <c r="D102" s="197"/>
      <c r="E102" s="197"/>
      <c r="F102" s="99" t="s">
        <v>83</v>
      </c>
      <c r="G102" s="99" t="s">
        <v>34</v>
      </c>
      <c r="H102" s="197" t="s">
        <v>84</v>
      </c>
      <c r="I102" s="197"/>
      <c r="J102" s="197" t="s">
        <v>85</v>
      </c>
      <c r="K102" s="197"/>
      <c r="L102" s="71"/>
      <c r="M102" s="71"/>
      <c r="N102" s="71"/>
      <c r="O102" s="71"/>
      <c r="P102" s="71"/>
      <c r="Q102" s="71"/>
      <c r="R102" s="71"/>
      <c r="S102" s="41"/>
    </row>
    <row r="103" spans="1:20" s="8" customFormat="1" ht="18" customHeight="1" x14ac:dyDescent="0.25">
      <c r="A103" s="17">
        <v>1</v>
      </c>
      <c r="B103" s="203" t="s">
        <v>145</v>
      </c>
      <c r="C103" s="203"/>
      <c r="D103" s="203"/>
      <c r="E103" s="203"/>
      <c r="F103" s="105" t="s">
        <v>86</v>
      </c>
      <c r="G103" s="17">
        <v>1</v>
      </c>
      <c r="H103" s="204">
        <v>7000000</v>
      </c>
      <c r="I103" s="204"/>
      <c r="J103" s="205">
        <f>G103*H103</f>
        <v>7000000</v>
      </c>
      <c r="K103" s="205"/>
      <c r="L103" s="81"/>
      <c r="M103" s="81"/>
      <c r="N103" s="81"/>
      <c r="O103" s="81"/>
      <c r="P103" s="81"/>
      <c r="Q103" s="81"/>
      <c r="R103" s="81"/>
      <c r="S103" s="41">
        <f>G103*H103</f>
        <v>7000000</v>
      </c>
      <c r="T103" s="41"/>
    </row>
    <row r="104" spans="1:20" s="8" customFormat="1" ht="18" customHeight="1" x14ac:dyDescent="0.25">
      <c r="A104" s="17">
        <v>2</v>
      </c>
      <c r="B104" s="203" t="s">
        <v>146</v>
      </c>
      <c r="C104" s="203"/>
      <c r="D104" s="203"/>
      <c r="E104" s="203"/>
      <c r="F104" s="105" t="s">
        <v>86</v>
      </c>
      <c r="G104" s="17">
        <v>24</v>
      </c>
      <c r="H104" s="204">
        <v>5000000</v>
      </c>
      <c r="I104" s="204"/>
      <c r="J104" s="205">
        <f t="shared" ref="J104:J105" si="0">G104*H104</f>
        <v>120000000</v>
      </c>
      <c r="K104" s="205"/>
      <c r="L104" s="81"/>
      <c r="M104" s="81"/>
      <c r="N104" s="81"/>
      <c r="O104" s="81"/>
      <c r="P104" s="81"/>
      <c r="Q104" s="81"/>
      <c r="R104" s="81"/>
      <c r="S104" s="41">
        <f t="shared" ref="S104:S105" si="1">G104*H104</f>
        <v>120000000</v>
      </c>
      <c r="T104" s="61"/>
    </row>
    <row r="105" spans="1:20" s="8" customFormat="1" ht="18" customHeight="1" x14ac:dyDescent="0.25">
      <c r="A105" s="17">
        <v>3</v>
      </c>
      <c r="B105" s="203" t="s">
        <v>147</v>
      </c>
      <c r="C105" s="203"/>
      <c r="D105" s="203"/>
      <c r="E105" s="203"/>
      <c r="F105" s="105" t="s">
        <v>86</v>
      </c>
      <c r="G105" s="17">
        <v>24</v>
      </c>
      <c r="H105" s="204">
        <v>100000</v>
      </c>
      <c r="I105" s="204"/>
      <c r="J105" s="205">
        <f t="shared" si="0"/>
        <v>2400000</v>
      </c>
      <c r="K105" s="205"/>
      <c r="L105" s="81"/>
      <c r="M105" s="81"/>
      <c r="N105" s="81"/>
      <c r="O105" s="81"/>
      <c r="P105" s="81"/>
      <c r="Q105" s="81"/>
      <c r="R105" s="81"/>
      <c r="S105" s="41">
        <f t="shared" si="1"/>
        <v>2400000</v>
      </c>
      <c r="T105" s="61"/>
    </row>
    <row r="106" spans="1:20" x14ac:dyDescent="0.3">
      <c r="A106" s="197" t="s">
        <v>87</v>
      </c>
      <c r="B106" s="197"/>
      <c r="C106" s="197"/>
      <c r="D106" s="197"/>
      <c r="E106" s="197"/>
      <c r="F106" s="99"/>
      <c r="G106" s="14"/>
      <c r="H106" s="205"/>
      <c r="I106" s="205"/>
      <c r="J106" s="210">
        <f>SUM(J103:K105)</f>
        <v>129400000</v>
      </c>
      <c r="K106" s="210"/>
      <c r="L106" s="82"/>
      <c r="M106" s="82"/>
      <c r="N106" s="82"/>
      <c r="O106" s="82"/>
      <c r="P106" s="82"/>
      <c r="Q106" s="82"/>
      <c r="R106" s="82"/>
      <c r="S106" s="78">
        <f>SUM(S103:S105)</f>
        <v>129400000</v>
      </c>
      <c r="T106" s="83">
        <f>J106-S106</f>
        <v>0</v>
      </c>
    </row>
    <row r="107" spans="1:20" ht="21" customHeight="1" x14ac:dyDescent="0.3">
      <c r="A107" s="37"/>
      <c r="B107" s="170" t="s">
        <v>88</v>
      </c>
      <c r="C107" s="170"/>
      <c r="D107" s="170"/>
      <c r="E107" s="170"/>
      <c r="F107" s="170"/>
      <c r="G107" s="170"/>
      <c r="H107" s="170"/>
      <c r="I107" s="170"/>
      <c r="J107" s="170"/>
      <c r="K107" s="170"/>
      <c r="L107" s="70"/>
      <c r="M107" s="70"/>
      <c r="N107" s="70"/>
      <c r="O107" s="70"/>
      <c r="P107" s="70"/>
      <c r="Q107" s="70"/>
      <c r="R107" s="70"/>
      <c r="S107" s="41"/>
      <c r="T107" s="83"/>
    </row>
    <row r="108" spans="1:20" s="2" customFormat="1" ht="49.5" x14ac:dyDescent="0.3">
      <c r="A108" s="99" t="s">
        <v>2</v>
      </c>
      <c r="B108" s="197" t="s">
        <v>89</v>
      </c>
      <c r="C108" s="197"/>
      <c r="D108" s="99" t="s">
        <v>90</v>
      </c>
      <c r="E108" s="99" t="s">
        <v>91</v>
      </c>
      <c r="F108" s="99" t="s">
        <v>92</v>
      </c>
      <c r="G108" s="99" t="s">
        <v>93</v>
      </c>
      <c r="H108" s="197" t="s">
        <v>94</v>
      </c>
      <c r="I108" s="197"/>
      <c r="J108" s="197" t="s">
        <v>95</v>
      </c>
      <c r="K108" s="197"/>
      <c r="L108" s="71"/>
      <c r="M108" s="71"/>
      <c r="N108" s="71"/>
      <c r="O108" s="71"/>
      <c r="P108" s="71"/>
      <c r="Q108" s="71"/>
      <c r="R108" s="71"/>
      <c r="S108" s="84"/>
      <c r="T108" s="73"/>
    </row>
    <row r="109" spans="1:20" ht="17.25" customHeight="1" x14ac:dyDescent="0.3">
      <c r="A109" s="211" t="s">
        <v>177</v>
      </c>
      <c r="B109" s="211"/>
      <c r="C109" s="211"/>
      <c r="D109" s="16"/>
      <c r="E109" s="16"/>
      <c r="F109" s="16"/>
      <c r="G109" s="16"/>
      <c r="H109" s="208"/>
      <c r="I109" s="209"/>
      <c r="J109" s="208"/>
      <c r="K109" s="209"/>
      <c r="L109" s="71"/>
      <c r="M109" s="71"/>
      <c r="N109" s="71"/>
      <c r="O109" s="71"/>
      <c r="P109" s="71"/>
      <c r="Q109" s="71"/>
      <c r="R109" s="71"/>
      <c r="S109" s="56"/>
    </row>
    <row r="110" spans="1:20" ht="17.25" customHeight="1" x14ac:dyDescent="0.3">
      <c r="A110" s="105">
        <v>1</v>
      </c>
      <c r="B110" s="167" t="s">
        <v>96</v>
      </c>
      <c r="C110" s="167"/>
      <c r="D110" s="105" t="s">
        <v>97</v>
      </c>
      <c r="E110" s="105" t="s">
        <v>98</v>
      </c>
      <c r="F110" s="105">
        <v>50</v>
      </c>
      <c r="G110" s="100">
        <v>50000</v>
      </c>
      <c r="H110" s="205">
        <f>F110*G110</f>
        <v>2500000</v>
      </c>
      <c r="I110" s="205"/>
      <c r="J110" s="212" t="s">
        <v>138</v>
      </c>
      <c r="K110" s="213"/>
      <c r="L110" s="63"/>
      <c r="M110" s="63"/>
      <c r="N110" s="63"/>
      <c r="O110" s="63"/>
      <c r="P110" s="63"/>
      <c r="Q110" s="63"/>
      <c r="R110" s="63"/>
      <c r="S110" s="56">
        <f>F110*G110</f>
        <v>2500000</v>
      </c>
    </row>
    <row r="111" spans="1:20" ht="17.25" customHeight="1" x14ac:dyDescent="0.3">
      <c r="A111" s="105">
        <v>2</v>
      </c>
      <c r="B111" s="167" t="s">
        <v>99</v>
      </c>
      <c r="C111" s="167"/>
      <c r="D111" s="105" t="s">
        <v>97</v>
      </c>
      <c r="E111" s="105" t="s">
        <v>98</v>
      </c>
      <c r="F111" s="105">
        <v>59</v>
      </c>
      <c r="G111" s="100">
        <v>50000</v>
      </c>
      <c r="H111" s="205">
        <f t="shared" ref="H111:H116" si="2">F111*G111</f>
        <v>2950000</v>
      </c>
      <c r="I111" s="205"/>
      <c r="J111" s="214"/>
      <c r="K111" s="215"/>
      <c r="L111" s="63"/>
      <c r="M111" s="63"/>
      <c r="N111" s="63"/>
      <c r="O111" s="63"/>
      <c r="P111" s="63"/>
      <c r="Q111" s="63"/>
      <c r="R111" s="63"/>
      <c r="S111" s="56">
        <f t="shared" ref="S111:S116" si="3">F111*G111</f>
        <v>2950000</v>
      </c>
    </row>
    <row r="112" spans="1:20" ht="17.25" customHeight="1" x14ac:dyDescent="0.3">
      <c r="A112" s="105">
        <v>3</v>
      </c>
      <c r="B112" s="167" t="s">
        <v>100</v>
      </c>
      <c r="C112" s="167"/>
      <c r="D112" s="105" t="s">
        <v>97</v>
      </c>
      <c r="E112" s="105" t="s">
        <v>98</v>
      </c>
      <c r="F112" s="105">
        <v>25</v>
      </c>
      <c r="G112" s="100">
        <v>50000</v>
      </c>
      <c r="H112" s="205">
        <f t="shared" si="2"/>
        <v>1250000</v>
      </c>
      <c r="I112" s="205"/>
      <c r="J112" s="214"/>
      <c r="K112" s="215"/>
      <c r="L112" s="63"/>
      <c r="M112" s="63"/>
      <c r="N112" s="63"/>
      <c r="O112" s="63"/>
      <c r="P112" s="63"/>
      <c r="Q112" s="63"/>
      <c r="R112" s="63"/>
      <c r="S112" s="56">
        <f t="shared" si="3"/>
        <v>1250000</v>
      </c>
    </row>
    <row r="113" spans="1:20" ht="17.25" customHeight="1" x14ac:dyDescent="0.3">
      <c r="A113" s="105">
        <v>4</v>
      </c>
      <c r="B113" s="167" t="s">
        <v>101</v>
      </c>
      <c r="C113" s="167"/>
      <c r="D113" s="105" t="s">
        <v>97</v>
      </c>
      <c r="E113" s="105" t="s">
        <v>98</v>
      </c>
      <c r="F113" s="105">
        <v>50</v>
      </c>
      <c r="G113" s="100">
        <v>50000</v>
      </c>
      <c r="H113" s="205">
        <f t="shared" si="2"/>
        <v>2500000</v>
      </c>
      <c r="I113" s="205"/>
      <c r="J113" s="216"/>
      <c r="K113" s="217"/>
      <c r="L113" s="63"/>
      <c r="M113" s="63"/>
      <c r="N113" s="63"/>
      <c r="O113" s="63"/>
      <c r="P113" s="63"/>
      <c r="Q113" s="63"/>
      <c r="R113" s="63"/>
      <c r="S113" s="56">
        <f t="shared" si="3"/>
        <v>2500000</v>
      </c>
    </row>
    <row r="114" spans="1:20" ht="17.25" customHeight="1" x14ac:dyDescent="0.3">
      <c r="A114" s="105">
        <v>5</v>
      </c>
      <c r="B114" s="167" t="s">
        <v>102</v>
      </c>
      <c r="C114" s="167"/>
      <c r="D114" s="105" t="s">
        <v>97</v>
      </c>
      <c r="E114" s="105" t="s">
        <v>98</v>
      </c>
      <c r="F114" s="105">
        <v>50</v>
      </c>
      <c r="G114" s="100">
        <v>50000</v>
      </c>
      <c r="H114" s="205">
        <f t="shared" si="2"/>
        <v>2500000</v>
      </c>
      <c r="I114" s="205"/>
      <c r="J114" s="212" t="s">
        <v>138</v>
      </c>
      <c r="K114" s="213"/>
      <c r="L114" s="63"/>
      <c r="M114" s="63"/>
      <c r="N114" s="63"/>
      <c r="O114" s="63"/>
      <c r="P114" s="63"/>
      <c r="Q114" s="63"/>
      <c r="R114" s="63"/>
      <c r="S114" s="56">
        <f t="shared" si="3"/>
        <v>2500000</v>
      </c>
    </row>
    <row r="115" spans="1:20" ht="17.25" customHeight="1" x14ac:dyDescent="0.3">
      <c r="A115" s="105">
        <v>6</v>
      </c>
      <c r="B115" s="167" t="s">
        <v>103</v>
      </c>
      <c r="C115" s="167"/>
      <c r="D115" s="105" t="s">
        <v>97</v>
      </c>
      <c r="E115" s="105" t="s">
        <v>98</v>
      </c>
      <c r="F115" s="105">
        <v>25</v>
      </c>
      <c r="G115" s="100">
        <v>50000</v>
      </c>
      <c r="H115" s="205">
        <f t="shared" si="2"/>
        <v>1250000</v>
      </c>
      <c r="I115" s="205"/>
      <c r="J115" s="214"/>
      <c r="K115" s="215"/>
      <c r="L115" s="63"/>
      <c r="M115" s="63"/>
      <c r="N115" s="63"/>
      <c r="O115" s="63"/>
      <c r="P115" s="63"/>
      <c r="Q115" s="63"/>
      <c r="R115" s="63"/>
      <c r="S115" s="56">
        <f t="shared" si="3"/>
        <v>1250000</v>
      </c>
    </row>
    <row r="116" spans="1:20" ht="17.25" customHeight="1" x14ac:dyDescent="0.3">
      <c r="A116" s="105">
        <v>7</v>
      </c>
      <c r="B116" s="167" t="s">
        <v>104</v>
      </c>
      <c r="C116" s="167"/>
      <c r="D116" s="105" t="s">
        <v>97</v>
      </c>
      <c r="E116" s="105" t="s">
        <v>98</v>
      </c>
      <c r="F116" s="105">
        <v>25</v>
      </c>
      <c r="G116" s="100">
        <v>50000</v>
      </c>
      <c r="H116" s="205">
        <f t="shared" si="2"/>
        <v>1250000</v>
      </c>
      <c r="I116" s="205"/>
      <c r="J116" s="216"/>
      <c r="K116" s="217"/>
      <c r="L116" s="63"/>
      <c r="M116" s="63"/>
      <c r="N116" s="63"/>
      <c r="O116" s="63"/>
      <c r="P116" s="63"/>
      <c r="Q116" s="63"/>
      <c r="R116" s="63"/>
      <c r="S116" s="56">
        <f t="shared" si="3"/>
        <v>1250000</v>
      </c>
    </row>
    <row r="117" spans="1:20" ht="17.25" customHeight="1" x14ac:dyDescent="0.3">
      <c r="A117" s="197" t="s">
        <v>105</v>
      </c>
      <c r="B117" s="197"/>
      <c r="C117" s="197"/>
      <c r="D117" s="16"/>
      <c r="E117" s="16"/>
      <c r="F117" s="16"/>
      <c r="G117" s="16"/>
      <c r="H117" s="210">
        <f>SUM(H110:I116)</f>
        <v>14200000</v>
      </c>
      <c r="I117" s="210"/>
      <c r="J117" s="199"/>
      <c r="K117" s="201"/>
      <c r="L117" s="85"/>
      <c r="M117" s="85"/>
      <c r="N117" s="85"/>
      <c r="O117" s="85"/>
      <c r="P117" s="85"/>
      <c r="Q117" s="85"/>
      <c r="R117" s="85"/>
      <c r="S117" s="86">
        <f>SUM(S110:S116)</f>
        <v>14200000</v>
      </c>
      <c r="T117" s="83">
        <f>H117-S117</f>
        <v>0</v>
      </c>
    </row>
    <row r="118" spans="1:20" ht="15" customHeight="1" x14ac:dyDescent="0.3">
      <c r="A118" s="206" t="s">
        <v>178</v>
      </c>
      <c r="B118" s="207"/>
      <c r="C118" s="207"/>
      <c r="D118" s="16"/>
      <c r="E118" s="16"/>
      <c r="F118" s="16"/>
      <c r="G118" s="16"/>
      <c r="H118" s="208"/>
      <c r="I118" s="209"/>
      <c r="J118" s="208"/>
      <c r="K118" s="209"/>
      <c r="L118" s="71"/>
      <c r="M118" s="71"/>
      <c r="N118" s="71"/>
      <c r="O118" s="71"/>
      <c r="P118" s="71"/>
      <c r="Q118" s="71"/>
      <c r="R118" s="71"/>
      <c r="S118" s="56"/>
    </row>
    <row r="119" spans="1:20" x14ac:dyDescent="0.3">
      <c r="A119" s="105">
        <v>1</v>
      </c>
      <c r="B119" s="167" t="s">
        <v>106</v>
      </c>
      <c r="C119" s="167"/>
      <c r="D119" s="111" t="s">
        <v>170</v>
      </c>
      <c r="E119" s="105" t="s">
        <v>107</v>
      </c>
      <c r="F119" s="105">
        <v>20</v>
      </c>
      <c r="G119" s="100">
        <v>65000</v>
      </c>
      <c r="H119" s="205">
        <f>F119*G119</f>
        <v>1300000</v>
      </c>
      <c r="I119" s="205"/>
      <c r="J119" s="218"/>
      <c r="K119" s="218"/>
      <c r="L119" s="60"/>
      <c r="M119" s="60"/>
      <c r="N119" s="60"/>
      <c r="O119" s="60"/>
      <c r="P119" s="60"/>
      <c r="Q119" s="60"/>
      <c r="R119" s="60"/>
      <c r="S119" s="56">
        <f>F119*G119</f>
        <v>1300000</v>
      </c>
    </row>
    <row r="120" spans="1:20" x14ac:dyDescent="0.3">
      <c r="A120" s="105">
        <v>2</v>
      </c>
      <c r="B120" s="167" t="s">
        <v>108</v>
      </c>
      <c r="C120" s="167"/>
      <c r="D120" s="111" t="s">
        <v>170</v>
      </c>
      <c r="E120" s="105" t="s">
        <v>107</v>
      </c>
      <c r="F120" s="105">
        <v>20</v>
      </c>
      <c r="G120" s="100">
        <v>71000</v>
      </c>
      <c r="H120" s="205">
        <f t="shared" ref="H120:H127" si="4">F120*G120</f>
        <v>1420000</v>
      </c>
      <c r="I120" s="205"/>
      <c r="J120" s="218"/>
      <c r="K120" s="218"/>
      <c r="L120" s="60"/>
      <c r="M120" s="60"/>
      <c r="N120" s="60"/>
      <c r="O120" s="60"/>
      <c r="P120" s="60"/>
      <c r="Q120" s="60"/>
      <c r="R120" s="60"/>
      <c r="S120" s="56">
        <f t="shared" ref="S120:S127" si="5">F120*G120</f>
        <v>1420000</v>
      </c>
    </row>
    <row r="121" spans="1:20" x14ac:dyDescent="0.3">
      <c r="A121" s="105">
        <v>3</v>
      </c>
      <c r="B121" s="167" t="s">
        <v>109</v>
      </c>
      <c r="C121" s="167"/>
      <c r="D121" s="111" t="s">
        <v>170</v>
      </c>
      <c r="E121" s="105" t="s">
        <v>107</v>
      </c>
      <c r="F121" s="105">
        <v>20</v>
      </c>
      <c r="G121" s="100">
        <v>57000</v>
      </c>
      <c r="H121" s="205">
        <f t="shared" si="4"/>
        <v>1140000</v>
      </c>
      <c r="I121" s="205"/>
      <c r="J121" s="218"/>
      <c r="K121" s="218"/>
      <c r="L121" s="60"/>
      <c r="M121" s="60"/>
      <c r="N121" s="60"/>
      <c r="O121" s="60"/>
      <c r="P121" s="60"/>
      <c r="Q121" s="60"/>
      <c r="R121" s="60"/>
      <c r="S121" s="56">
        <f t="shared" si="5"/>
        <v>1140000</v>
      </c>
    </row>
    <row r="122" spans="1:20" x14ac:dyDescent="0.3">
      <c r="A122" s="105">
        <v>4</v>
      </c>
      <c r="B122" s="167" t="s">
        <v>53</v>
      </c>
      <c r="C122" s="167"/>
      <c r="D122" s="111" t="s">
        <v>170</v>
      </c>
      <c r="E122" s="105" t="s">
        <v>107</v>
      </c>
      <c r="F122" s="105">
        <v>20</v>
      </c>
      <c r="G122" s="100">
        <v>55000</v>
      </c>
      <c r="H122" s="205">
        <f t="shared" si="4"/>
        <v>1100000</v>
      </c>
      <c r="I122" s="205"/>
      <c r="J122" s="218"/>
      <c r="K122" s="218"/>
      <c r="L122" s="60"/>
      <c r="M122" s="60"/>
      <c r="N122" s="60"/>
      <c r="O122" s="60"/>
      <c r="P122" s="60"/>
      <c r="Q122" s="60"/>
      <c r="R122" s="60"/>
      <c r="S122" s="56">
        <f t="shared" si="5"/>
        <v>1100000</v>
      </c>
    </row>
    <row r="123" spans="1:20" s="42" customFormat="1" x14ac:dyDescent="0.3">
      <c r="A123" s="104">
        <v>5</v>
      </c>
      <c r="B123" s="193" t="s">
        <v>110</v>
      </c>
      <c r="C123" s="193"/>
      <c r="D123" s="110" t="s">
        <v>170</v>
      </c>
      <c r="E123" s="104" t="s">
        <v>107</v>
      </c>
      <c r="F123" s="104">
        <v>30</v>
      </c>
      <c r="G123" s="102">
        <v>41000</v>
      </c>
      <c r="H123" s="219">
        <f t="shared" si="4"/>
        <v>1230000</v>
      </c>
      <c r="I123" s="219"/>
      <c r="J123" s="220"/>
      <c r="K123" s="220"/>
      <c r="L123" s="60"/>
      <c r="M123" s="60"/>
      <c r="N123" s="60"/>
      <c r="O123" s="60"/>
      <c r="P123" s="60"/>
      <c r="Q123" s="60"/>
      <c r="R123" s="60"/>
      <c r="S123" s="56">
        <f t="shared" si="5"/>
        <v>1230000</v>
      </c>
    </row>
    <row r="124" spans="1:20" x14ac:dyDescent="0.3">
      <c r="A124" s="105">
        <v>6</v>
      </c>
      <c r="B124" s="167" t="s">
        <v>111</v>
      </c>
      <c r="C124" s="167"/>
      <c r="D124" s="105" t="s">
        <v>171</v>
      </c>
      <c r="E124" s="105" t="s">
        <v>107</v>
      </c>
      <c r="F124" s="105">
        <v>1</v>
      </c>
      <c r="G124" s="100">
        <v>450000</v>
      </c>
      <c r="H124" s="205">
        <f t="shared" si="4"/>
        <v>450000</v>
      </c>
      <c r="I124" s="205"/>
      <c r="J124" s="218"/>
      <c r="K124" s="218"/>
      <c r="L124" s="60"/>
      <c r="M124" s="60"/>
      <c r="N124" s="60"/>
      <c r="O124" s="60"/>
      <c r="P124" s="60"/>
      <c r="Q124" s="60"/>
      <c r="R124" s="60"/>
      <c r="S124" s="56">
        <f t="shared" si="5"/>
        <v>450000</v>
      </c>
    </row>
    <row r="125" spans="1:20" x14ac:dyDescent="0.3">
      <c r="A125" s="105">
        <v>7</v>
      </c>
      <c r="B125" s="167" t="s">
        <v>59</v>
      </c>
      <c r="C125" s="167"/>
      <c r="D125" s="53" t="s">
        <v>170</v>
      </c>
      <c r="E125" s="105" t="s">
        <v>107</v>
      </c>
      <c r="F125" s="105">
        <v>20</v>
      </c>
      <c r="G125" s="100">
        <v>82000</v>
      </c>
      <c r="H125" s="205">
        <f t="shared" si="4"/>
        <v>1640000</v>
      </c>
      <c r="I125" s="205"/>
      <c r="J125" s="218"/>
      <c r="K125" s="218"/>
      <c r="L125" s="60"/>
      <c r="M125" s="60"/>
      <c r="N125" s="60"/>
      <c r="O125" s="60"/>
      <c r="P125" s="60"/>
      <c r="Q125" s="60"/>
      <c r="R125" s="60"/>
      <c r="S125" s="56">
        <f t="shared" si="5"/>
        <v>1640000</v>
      </c>
    </row>
    <row r="126" spans="1:20" ht="33" x14ac:dyDescent="0.3">
      <c r="A126" s="105">
        <v>8</v>
      </c>
      <c r="B126" s="167" t="s">
        <v>61</v>
      </c>
      <c r="C126" s="167"/>
      <c r="D126" s="105" t="s">
        <v>97</v>
      </c>
      <c r="E126" s="105" t="s">
        <v>107</v>
      </c>
      <c r="F126" s="105">
        <v>30</v>
      </c>
      <c r="G126" s="100">
        <v>20000</v>
      </c>
      <c r="H126" s="205">
        <f t="shared" si="4"/>
        <v>600000</v>
      </c>
      <c r="I126" s="205"/>
      <c r="J126" s="218"/>
      <c r="K126" s="218"/>
      <c r="L126" s="60"/>
      <c r="M126" s="60"/>
      <c r="N126" s="60"/>
      <c r="O126" s="60"/>
      <c r="P126" s="60"/>
      <c r="Q126" s="60"/>
      <c r="R126" s="60"/>
      <c r="S126" s="56">
        <f t="shared" si="5"/>
        <v>600000</v>
      </c>
    </row>
    <row r="127" spans="1:20" ht="33" x14ac:dyDescent="0.3">
      <c r="A127" s="105">
        <v>9</v>
      </c>
      <c r="B127" s="167" t="s">
        <v>112</v>
      </c>
      <c r="C127" s="167"/>
      <c r="D127" s="105" t="s">
        <v>97</v>
      </c>
      <c r="E127" s="105" t="s">
        <v>98</v>
      </c>
      <c r="F127" s="105">
        <v>30</v>
      </c>
      <c r="G127" s="100">
        <v>32000</v>
      </c>
      <c r="H127" s="205">
        <f t="shared" si="4"/>
        <v>960000</v>
      </c>
      <c r="I127" s="205"/>
      <c r="J127" s="218"/>
      <c r="K127" s="218"/>
      <c r="L127" s="60"/>
      <c r="M127" s="60"/>
      <c r="N127" s="60"/>
      <c r="O127" s="60"/>
      <c r="P127" s="60"/>
      <c r="Q127" s="60"/>
      <c r="R127" s="60"/>
      <c r="S127" s="56">
        <f t="shared" si="5"/>
        <v>960000</v>
      </c>
    </row>
    <row r="128" spans="1:20" ht="15" customHeight="1" x14ac:dyDescent="0.3">
      <c r="A128" s="197" t="s">
        <v>105</v>
      </c>
      <c r="B128" s="197"/>
      <c r="C128" s="197"/>
      <c r="D128" s="16"/>
      <c r="E128" s="16"/>
      <c r="F128" s="16"/>
      <c r="G128" s="16"/>
      <c r="H128" s="210">
        <f>SUM(H119:H127)</f>
        <v>9840000</v>
      </c>
      <c r="I128" s="221"/>
      <c r="J128" s="222"/>
      <c r="K128" s="222"/>
      <c r="L128" s="87"/>
      <c r="M128" s="87"/>
      <c r="N128" s="87"/>
      <c r="O128" s="87"/>
      <c r="P128" s="87"/>
      <c r="Q128" s="87"/>
      <c r="R128" s="87"/>
      <c r="S128" s="86">
        <f>SUM(S119:S127)</f>
        <v>9840000</v>
      </c>
      <c r="T128" s="83">
        <f>H128-S128</f>
        <v>0</v>
      </c>
    </row>
    <row r="129" spans="1:22" ht="18.75" customHeight="1" x14ac:dyDescent="0.3">
      <c r="A129" s="208" t="s">
        <v>113</v>
      </c>
      <c r="B129" s="228"/>
      <c r="C129" s="228"/>
      <c r="D129" s="228"/>
      <c r="E129" s="228"/>
      <c r="F129" s="228"/>
      <c r="G129" s="209"/>
      <c r="H129" s="210">
        <f>H117+H128</f>
        <v>24040000</v>
      </c>
      <c r="I129" s="221"/>
      <c r="J129" s="222"/>
      <c r="K129" s="222"/>
      <c r="L129" s="87"/>
      <c r="M129" s="87"/>
      <c r="N129" s="87"/>
      <c r="O129" s="87"/>
      <c r="P129" s="87"/>
      <c r="Q129" s="87"/>
      <c r="R129" s="87"/>
      <c r="S129" s="56"/>
    </row>
    <row r="130" spans="1:22" x14ac:dyDescent="0.3">
      <c r="A130" s="37"/>
      <c r="B130" s="57" t="s">
        <v>114</v>
      </c>
      <c r="C130" s="57"/>
      <c r="D130" s="57"/>
      <c r="E130" s="57"/>
      <c r="F130" s="57"/>
      <c r="G130" s="57"/>
      <c r="H130" s="57"/>
      <c r="I130" s="57"/>
      <c r="J130" s="57"/>
      <c r="K130" s="57"/>
      <c r="L130" s="88"/>
      <c r="M130" s="88"/>
      <c r="N130" s="88"/>
      <c r="O130" s="88"/>
      <c r="P130" s="88"/>
      <c r="Q130" s="88"/>
      <c r="R130" s="88"/>
      <c r="S130" s="41"/>
    </row>
    <row r="131" spans="1:22" s="106" customFormat="1" ht="66.75" customHeight="1" x14ac:dyDescent="0.25">
      <c r="A131" s="99" t="s">
        <v>2</v>
      </c>
      <c r="B131" s="197" t="s">
        <v>175</v>
      </c>
      <c r="C131" s="197"/>
      <c r="D131" s="197"/>
      <c r="E131" s="99" t="s">
        <v>91</v>
      </c>
      <c r="F131" s="99" t="s">
        <v>92</v>
      </c>
      <c r="G131" s="99" t="s">
        <v>84</v>
      </c>
      <c r="H131" s="197" t="s">
        <v>94</v>
      </c>
      <c r="I131" s="197"/>
      <c r="J131" s="99" t="s">
        <v>186</v>
      </c>
      <c r="K131" s="99" t="s">
        <v>115</v>
      </c>
      <c r="L131" s="71"/>
      <c r="M131" s="71"/>
      <c r="N131" s="71"/>
      <c r="O131" s="71"/>
      <c r="P131" s="71"/>
      <c r="Q131" s="71"/>
      <c r="R131" s="71"/>
      <c r="S131" s="72"/>
      <c r="T131" s="67"/>
    </row>
    <row r="132" spans="1:22" s="61" customFormat="1" ht="16.5" x14ac:dyDescent="0.25">
      <c r="A132" s="104">
        <v>1</v>
      </c>
      <c r="B132" s="193" t="s">
        <v>179</v>
      </c>
      <c r="C132" s="193"/>
      <c r="D132" s="193"/>
      <c r="E132" s="104" t="s">
        <v>35</v>
      </c>
      <c r="F132" s="104">
        <v>1</v>
      </c>
      <c r="G132" s="102">
        <v>41000000</v>
      </c>
      <c r="H132" s="219">
        <f t="shared" ref="H132:H142" si="6">F132*G132</f>
        <v>41000000</v>
      </c>
      <c r="I132" s="219"/>
      <c r="J132" s="108">
        <v>84</v>
      </c>
      <c r="K132" s="108">
        <f>H132/J132</f>
        <v>488095.23809523811</v>
      </c>
      <c r="L132" s="89"/>
      <c r="M132" s="89"/>
      <c r="N132" s="89"/>
      <c r="O132" s="89"/>
      <c r="P132" s="89"/>
      <c r="Q132" s="89"/>
      <c r="S132" s="41">
        <f>F132*G132</f>
        <v>41000000</v>
      </c>
      <c r="T132" s="41">
        <v>488095.23809523811</v>
      </c>
      <c r="U132" s="41">
        <v>488095</v>
      </c>
      <c r="V132" s="41">
        <f t="shared" ref="V132:V157" si="7">K132-U132</f>
        <v>0.23809523810632527</v>
      </c>
    </row>
    <row r="133" spans="1:22" s="61" customFormat="1" ht="16.5" x14ac:dyDescent="0.25">
      <c r="A133" s="104">
        <v>2</v>
      </c>
      <c r="B133" s="193" t="s">
        <v>36</v>
      </c>
      <c r="C133" s="193"/>
      <c r="D133" s="193"/>
      <c r="E133" s="104" t="s">
        <v>35</v>
      </c>
      <c r="F133" s="104">
        <v>1</v>
      </c>
      <c r="G133" s="102">
        <v>3600000</v>
      </c>
      <c r="H133" s="219">
        <f t="shared" si="6"/>
        <v>3600000</v>
      </c>
      <c r="I133" s="219"/>
      <c r="J133" s="108">
        <v>12</v>
      </c>
      <c r="K133" s="108">
        <f t="shared" ref="K133:K156" si="8">H133/J133</f>
        <v>300000</v>
      </c>
      <c r="L133" s="89"/>
      <c r="M133" s="89"/>
      <c r="N133" s="89"/>
      <c r="O133" s="89"/>
      <c r="P133" s="89"/>
      <c r="Q133" s="89"/>
      <c r="S133" s="41">
        <f t="shared" ref="S133:S157" si="9">F133*G133</f>
        <v>3600000</v>
      </c>
      <c r="T133" s="41">
        <v>300000</v>
      </c>
      <c r="U133" s="41">
        <v>300000</v>
      </c>
      <c r="V133" s="41">
        <f t="shared" si="7"/>
        <v>0</v>
      </c>
    </row>
    <row r="134" spans="1:22" s="61" customFormat="1" ht="14.25" customHeight="1" x14ac:dyDescent="0.25">
      <c r="A134" s="104">
        <v>3</v>
      </c>
      <c r="B134" s="193" t="s">
        <v>185</v>
      </c>
      <c r="C134" s="193"/>
      <c r="D134" s="193"/>
      <c r="E134" s="104" t="s">
        <v>35</v>
      </c>
      <c r="F134" s="104">
        <v>1</v>
      </c>
      <c r="G134" s="102">
        <v>18600000</v>
      </c>
      <c r="H134" s="219">
        <f t="shared" si="6"/>
        <v>18600000</v>
      </c>
      <c r="I134" s="219"/>
      <c r="J134" s="108">
        <v>84</v>
      </c>
      <c r="K134" s="108">
        <f t="shared" si="8"/>
        <v>221428.57142857142</v>
      </c>
      <c r="L134" s="89"/>
      <c r="M134" s="89"/>
      <c r="N134" s="89"/>
      <c r="O134" s="89"/>
      <c r="P134" s="89"/>
      <c r="Q134" s="89"/>
      <c r="S134" s="41">
        <f t="shared" si="9"/>
        <v>18600000</v>
      </c>
      <c r="T134" s="41">
        <v>221428.57142857142</v>
      </c>
      <c r="U134" s="41">
        <v>221429</v>
      </c>
      <c r="V134" s="41">
        <f t="shared" si="7"/>
        <v>-0.42857142857974395</v>
      </c>
    </row>
    <row r="135" spans="1:22" s="61" customFormat="1" ht="17.25" customHeight="1" x14ac:dyDescent="0.25">
      <c r="A135" s="104">
        <v>4</v>
      </c>
      <c r="B135" s="193" t="s">
        <v>181</v>
      </c>
      <c r="C135" s="193"/>
      <c r="D135" s="193"/>
      <c r="E135" s="104" t="s">
        <v>35</v>
      </c>
      <c r="F135" s="104">
        <v>1</v>
      </c>
      <c r="G135" s="102">
        <v>11000000</v>
      </c>
      <c r="H135" s="219">
        <f t="shared" si="6"/>
        <v>11000000</v>
      </c>
      <c r="I135" s="219"/>
      <c r="J135" s="108">
        <v>84</v>
      </c>
      <c r="K135" s="108">
        <f t="shared" si="8"/>
        <v>130952.38095238095</v>
      </c>
      <c r="L135" s="89"/>
      <c r="M135" s="89"/>
      <c r="N135" s="89"/>
      <c r="O135" s="89"/>
      <c r="P135" s="89"/>
      <c r="Q135" s="89"/>
      <c r="S135" s="41">
        <f t="shared" si="9"/>
        <v>11000000</v>
      </c>
      <c r="T135" s="41">
        <v>130952.38095238095</v>
      </c>
      <c r="U135" s="41">
        <v>130952</v>
      </c>
      <c r="V135" s="41">
        <f t="shared" si="7"/>
        <v>0.38095238094683737</v>
      </c>
    </row>
    <row r="136" spans="1:22" s="61" customFormat="1" ht="14.25" customHeight="1" x14ac:dyDescent="0.25">
      <c r="A136" s="104">
        <v>5</v>
      </c>
      <c r="B136" s="193" t="s">
        <v>182</v>
      </c>
      <c r="C136" s="193"/>
      <c r="D136" s="193"/>
      <c r="E136" s="104" t="s">
        <v>35</v>
      </c>
      <c r="F136" s="104">
        <v>1</v>
      </c>
      <c r="G136" s="102">
        <v>25727000</v>
      </c>
      <c r="H136" s="219">
        <f t="shared" si="6"/>
        <v>25727000</v>
      </c>
      <c r="I136" s="219"/>
      <c r="J136" s="108">
        <v>84</v>
      </c>
      <c r="K136" s="108">
        <f t="shared" si="8"/>
        <v>306273.80952380953</v>
      </c>
      <c r="L136" s="89"/>
      <c r="M136" s="89"/>
      <c r="N136" s="89"/>
      <c r="O136" s="89"/>
      <c r="P136" s="89"/>
      <c r="Q136" s="89"/>
      <c r="S136" s="41">
        <f t="shared" si="9"/>
        <v>25727000</v>
      </c>
      <c r="T136" s="41">
        <v>306273.80952380953</v>
      </c>
      <c r="U136" s="41">
        <v>306274</v>
      </c>
      <c r="V136" s="41">
        <f t="shared" si="7"/>
        <v>-0.19047619047341868</v>
      </c>
    </row>
    <row r="137" spans="1:22" s="61" customFormat="1" ht="14.25" customHeight="1" x14ac:dyDescent="0.25">
      <c r="A137" s="104">
        <v>6</v>
      </c>
      <c r="B137" s="193" t="s">
        <v>116</v>
      </c>
      <c r="C137" s="193"/>
      <c r="D137" s="193"/>
      <c r="E137" s="104" t="s">
        <v>35</v>
      </c>
      <c r="F137" s="104">
        <v>18</v>
      </c>
      <c r="G137" s="102">
        <v>24500000</v>
      </c>
      <c r="H137" s="219">
        <f t="shared" si="6"/>
        <v>441000000</v>
      </c>
      <c r="I137" s="219"/>
      <c r="J137" s="108">
        <v>84</v>
      </c>
      <c r="K137" s="108">
        <f t="shared" si="8"/>
        <v>5250000</v>
      </c>
      <c r="L137" s="89"/>
      <c r="M137" s="89"/>
      <c r="N137" s="89"/>
      <c r="O137" s="89"/>
      <c r="P137" s="89"/>
      <c r="Q137" s="89"/>
      <c r="S137" s="41">
        <f t="shared" si="9"/>
        <v>441000000</v>
      </c>
      <c r="T137" s="41">
        <v>5250000</v>
      </c>
      <c r="U137" s="41">
        <v>5250000</v>
      </c>
      <c r="V137" s="41">
        <f t="shared" si="7"/>
        <v>0</v>
      </c>
    </row>
    <row r="138" spans="1:22" s="61" customFormat="1" ht="14.25" customHeight="1" x14ac:dyDescent="0.25">
      <c r="A138" s="104">
        <v>7</v>
      </c>
      <c r="B138" s="193" t="s">
        <v>38</v>
      </c>
      <c r="C138" s="193"/>
      <c r="D138" s="193"/>
      <c r="E138" s="104" t="s">
        <v>40</v>
      </c>
      <c r="F138" s="104">
        <v>1</v>
      </c>
      <c r="G138" s="102">
        <v>12690000</v>
      </c>
      <c r="H138" s="219">
        <f t="shared" si="6"/>
        <v>12690000</v>
      </c>
      <c r="I138" s="219"/>
      <c r="J138" s="108">
        <v>24</v>
      </c>
      <c r="K138" s="108">
        <f t="shared" si="8"/>
        <v>528750</v>
      </c>
      <c r="L138" s="89"/>
      <c r="M138" s="89"/>
      <c r="N138" s="89"/>
      <c r="O138" s="89"/>
      <c r="P138" s="89"/>
      <c r="Q138" s="89"/>
      <c r="S138" s="41">
        <f t="shared" si="9"/>
        <v>12690000</v>
      </c>
      <c r="T138" s="41">
        <v>528750</v>
      </c>
      <c r="U138" s="41">
        <v>528750</v>
      </c>
      <c r="V138" s="41">
        <f t="shared" si="7"/>
        <v>0</v>
      </c>
    </row>
    <row r="139" spans="1:22" s="61" customFormat="1" ht="14.25" customHeight="1" x14ac:dyDescent="0.25">
      <c r="A139" s="104">
        <v>8</v>
      </c>
      <c r="B139" s="193" t="s">
        <v>39</v>
      </c>
      <c r="C139" s="193"/>
      <c r="D139" s="193"/>
      <c r="E139" s="104" t="s">
        <v>40</v>
      </c>
      <c r="F139" s="104">
        <v>2</v>
      </c>
      <c r="G139" s="102">
        <v>3950000</v>
      </c>
      <c r="H139" s="219">
        <f t="shared" si="6"/>
        <v>7900000</v>
      </c>
      <c r="I139" s="219"/>
      <c r="J139" s="108">
        <v>24</v>
      </c>
      <c r="K139" s="108">
        <f t="shared" si="8"/>
        <v>329166.66666666669</v>
      </c>
      <c r="L139" s="89"/>
      <c r="M139" s="89"/>
      <c r="N139" s="89"/>
      <c r="O139" s="89"/>
      <c r="P139" s="89"/>
      <c r="Q139" s="89"/>
      <c r="S139" s="41">
        <f t="shared" si="9"/>
        <v>7900000</v>
      </c>
      <c r="T139" s="41">
        <v>329166.66666666669</v>
      </c>
      <c r="U139" s="41">
        <v>329167</v>
      </c>
      <c r="V139" s="41">
        <f t="shared" si="7"/>
        <v>-0.33333333331393078</v>
      </c>
    </row>
    <row r="140" spans="1:22" s="61" customFormat="1" ht="14.25" customHeight="1" x14ac:dyDescent="0.25">
      <c r="A140" s="104">
        <v>9</v>
      </c>
      <c r="B140" s="193" t="s">
        <v>183</v>
      </c>
      <c r="C140" s="193"/>
      <c r="D140" s="193"/>
      <c r="E140" s="104" t="s">
        <v>40</v>
      </c>
      <c r="F140" s="104">
        <v>10</v>
      </c>
      <c r="G140" s="102">
        <v>170000</v>
      </c>
      <c r="H140" s="219">
        <f t="shared" si="6"/>
        <v>1700000</v>
      </c>
      <c r="I140" s="219"/>
      <c r="J140" s="108">
        <v>24</v>
      </c>
      <c r="K140" s="108">
        <f t="shared" si="8"/>
        <v>70833.333333333328</v>
      </c>
      <c r="L140" s="89"/>
      <c r="M140" s="89"/>
      <c r="N140" s="89"/>
      <c r="O140" s="89"/>
      <c r="P140" s="89"/>
      <c r="Q140" s="89"/>
      <c r="S140" s="41">
        <f t="shared" si="9"/>
        <v>1700000</v>
      </c>
      <c r="T140" s="41">
        <v>70833.333333333328</v>
      </c>
      <c r="U140" s="41">
        <v>70833</v>
      </c>
      <c r="V140" s="41">
        <f t="shared" si="7"/>
        <v>0.33333333332848269</v>
      </c>
    </row>
    <row r="141" spans="1:22" s="61" customFormat="1" ht="14.25" customHeight="1" x14ac:dyDescent="0.25">
      <c r="A141" s="104">
        <v>10</v>
      </c>
      <c r="B141" s="193" t="s">
        <v>41</v>
      </c>
      <c r="C141" s="193"/>
      <c r="D141" s="193"/>
      <c r="E141" s="104" t="s">
        <v>40</v>
      </c>
      <c r="F141" s="104">
        <v>170</v>
      </c>
      <c r="G141" s="102">
        <v>400000</v>
      </c>
      <c r="H141" s="219">
        <f t="shared" si="6"/>
        <v>68000000</v>
      </c>
      <c r="I141" s="219"/>
      <c r="J141" s="108">
        <v>12</v>
      </c>
      <c r="K141" s="108">
        <f t="shared" si="8"/>
        <v>5666666.666666667</v>
      </c>
      <c r="L141" s="89"/>
      <c r="M141" s="89"/>
      <c r="N141" s="89"/>
      <c r="O141" s="89"/>
      <c r="P141" s="89"/>
      <c r="Q141" s="89"/>
      <c r="S141" s="41">
        <f t="shared" si="9"/>
        <v>68000000</v>
      </c>
      <c r="T141" s="41">
        <v>5666666.666666667</v>
      </c>
      <c r="U141" s="41">
        <v>5666667</v>
      </c>
      <c r="V141" s="41">
        <f t="shared" si="7"/>
        <v>-0.33333333302289248</v>
      </c>
    </row>
    <row r="142" spans="1:22" s="61" customFormat="1" ht="14.25" customHeight="1" x14ac:dyDescent="0.25">
      <c r="A142" s="104">
        <v>11</v>
      </c>
      <c r="B142" s="193" t="s">
        <v>42</v>
      </c>
      <c r="C142" s="193"/>
      <c r="D142" s="193"/>
      <c r="E142" s="104" t="s">
        <v>40</v>
      </c>
      <c r="F142" s="104">
        <v>170</v>
      </c>
      <c r="G142" s="102">
        <v>400000</v>
      </c>
      <c r="H142" s="219">
        <f t="shared" si="6"/>
        <v>68000000</v>
      </c>
      <c r="I142" s="219"/>
      <c r="J142" s="108">
        <v>12</v>
      </c>
      <c r="K142" s="108">
        <f t="shared" si="8"/>
        <v>5666666.666666667</v>
      </c>
      <c r="L142" s="89"/>
      <c r="M142" s="89"/>
      <c r="N142" s="89"/>
      <c r="O142" s="89"/>
      <c r="P142" s="89"/>
      <c r="Q142" s="89"/>
      <c r="S142" s="41">
        <f t="shared" si="9"/>
        <v>68000000</v>
      </c>
      <c r="T142" s="41">
        <v>5666666.666666667</v>
      </c>
      <c r="U142" s="41">
        <v>5666667</v>
      </c>
      <c r="V142" s="41">
        <f t="shared" si="7"/>
        <v>-0.33333333302289248</v>
      </c>
    </row>
    <row r="143" spans="1:22" s="61" customFormat="1" ht="14.25" customHeight="1" x14ac:dyDescent="0.25">
      <c r="A143" s="104">
        <v>12</v>
      </c>
      <c r="B143" s="193" t="s">
        <v>184</v>
      </c>
      <c r="C143" s="193"/>
      <c r="D143" s="193"/>
      <c r="E143" s="104" t="s">
        <v>35</v>
      </c>
      <c r="F143" s="104">
        <v>20</v>
      </c>
      <c r="G143" s="102">
        <v>1700000</v>
      </c>
      <c r="H143" s="219">
        <f>F143*G143</f>
        <v>34000000</v>
      </c>
      <c r="I143" s="219"/>
      <c r="J143" s="108">
        <v>24</v>
      </c>
      <c r="K143" s="108">
        <f t="shared" si="8"/>
        <v>1416666.6666666667</v>
      </c>
      <c r="L143" s="89"/>
      <c r="M143" s="89"/>
      <c r="N143" s="89"/>
      <c r="O143" s="89"/>
      <c r="P143" s="89"/>
      <c r="Q143" s="89"/>
      <c r="S143" s="41">
        <f t="shared" si="9"/>
        <v>34000000</v>
      </c>
      <c r="T143" s="41">
        <v>1416666.6666666667</v>
      </c>
      <c r="U143" s="41">
        <v>1416667</v>
      </c>
      <c r="V143" s="41">
        <f t="shared" si="7"/>
        <v>-0.33333333325572312</v>
      </c>
    </row>
    <row r="144" spans="1:22" s="8" customFormat="1" ht="14.25" customHeight="1" x14ac:dyDescent="0.25">
      <c r="A144" s="105">
        <v>13</v>
      </c>
      <c r="B144" s="167" t="s">
        <v>117</v>
      </c>
      <c r="C144" s="167"/>
      <c r="D144" s="167"/>
      <c r="E144" s="105" t="s">
        <v>40</v>
      </c>
      <c r="F144" s="105">
        <v>20</v>
      </c>
      <c r="G144" s="100">
        <v>35000</v>
      </c>
      <c r="H144" s="205">
        <f>F144*G144</f>
        <v>700000</v>
      </c>
      <c r="I144" s="205"/>
      <c r="J144" s="108">
        <v>1</v>
      </c>
      <c r="K144" s="108">
        <f t="shared" si="8"/>
        <v>700000</v>
      </c>
      <c r="L144" s="89"/>
      <c r="M144" s="89"/>
      <c r="N144" s="89"/>
      <c r="O144" s="89"/>
      <c r="P144" s="89"/>
      <c r="Q144" s="89"/>
      <c r="S144" s="41">
        <f t="shared" si="9"/>
        <v>700000</v>
      </c>
      <c r="T144" s="41">
        <v>700000</v>
      </c>
      <c r="U144" s="41">
        <v>700000</v>
      </c>
      <c r="V144" s="41">
        <f t="shared" si="7"/>
        <v>0</v>
      </c>
    </row>
    <row r="145" spans="1:22" s="8" customFormat="1" ht="14.25" customHeight="1" x14ac:dyDescent="0.25">
      <c r="A145" s="105">
        <v>14</v>
      </c>
      <c r="B145" s="167" t="s">
        <v>118</v>
      </c>
      <c r="C145" s="167"/>
      <c r="D145" s="167"/>
      <c r="E145" s="105" t="s">
        <v>40</v>
      </c>
      <c r="F145" s="105">
        <v>20</v>
      </c>
      <c r="G145" s="100">
        <v>35000</v>
      </c>
      <c r="H145" s="205">
        <f>F145*G145</f>
        <v>700000</v>
      </c>
      <c r="I145" s="205"/>
      <c r="J145" s="108">
        <v>1</v>
      </c>
      <c r="K145" s="108">
        <f t="shared" si="8"/>
        <v>700000</v>
      </c>
      <c r="L145" s="89"/>
      <c r="M145" s="89"/>
      <c r="N145" s="89"/>
      <c r="O145" s="89"/>
      <c r="P145" s="89"/>
      <c r="Q145" s="89"/>
      <c r="S145" s="41">
        <f t="shared" si="9"/>
        <v>700000</v>
      </c>
      <c r="T145" s="41">
        <v>700000</v>
      </c>
      <c r="U145" s="41">
        <v>700000</v>
      </c>
      <c r="V145" s="41">
        <f t="shared" si="7"/>
        <v>0</v>
      </c>
    </row>
    <row r="146" spans="1:22" s="8" customFormat="1" ht="14.25" customHeight="1" x14ac:dyDescent="0.25">
      <c r="A146" s="105">
        <v>15</v>
      </c>
      <c r="B146" s="167" t="s">
        <v>119</v>
      </c>
      <c r="C146" s="167"/>
      <c r="D146" s="167"/>
      <c r="E146" s="105" t="s">
        <v>40</v>
      </c>
      <c r="F146" s="105">
        <v>20</v>
      </c>
      <c r="G146" s="100">
        <v>35000</v>
      </c>
      <c r="H146" s="205">
        <f>F146*G146</f>
        <v>700000</v>
      </c>
      <c r="I146" s="205"/>
      <c r="J146" s="108">
        <v>1</v>
      </c>
      <c r="K146" s="108">
        <f t="shared" si="8"/>
        <v>700000</v>
      </c>
      <c r="L146" s="89"/>
      <c r="M146" s="89"/>
      <c r="N146" s="89"/>
      <c r="O146" s="89"/>
      <c r="P146" s="89"/>
      <c r="Q146" s="89"/>
      <c r="S146" s="41">
        <f t="shared" si="9"/>
        <v>700000</v>
      </c>
      <c r="T146" s="41">
        <v>700000</v>
      </c>
      <c r="U146" s="41">
        <v>700000</v>
      </c>
      <c r="V146" s="41">
        <f t="shared" si="7"/>
        <v>0</v>
      </c>
    </row>
    <row r="147" spans="1:22" s="8" customFormat="1" ht="14.25" customHeight="1" x14ac:dyDescent="0.25">
      <c r="A147" s="105">
        <v>16</v>
      </c>
      <c r="B147" s="167" t="s">
        <v>120</v>
      </c>
      <c r="C147" s="167"/>
      <c r="D147" s="167"/>
      <c r="E147" s="105" t="s">
        <v>40</v>
      </c>
      <c r="F147" s="105">
        <v>20</v>
      </c>
      <c r="G147" s="100">
        <v>35000</v>
      </c>
      <c r="H147" s="205">
        <f>F147*G147</f>
        <v>700000</v>
      </c>
      <c r="I147" s="205"/>
      <c r="J147" s="108">
        <v>1</v>
      </c>
      <c r="K147" s="108">
        <f t="shared" si="8"/>
        <v>700000</v>
      </c>
      <c r="L147" s="89"/>
      <c r="M147" s="89"/>
      <c r="N147" s="89"/>
      <c r="O147" s="89"/>
      <c r="P147" s="89"/>
      <c r="Q147" s="89"/>
      <c r="S147" s="41">
        <f t="shared" si="9"/>
        <v>700000</v>
      </c>
      <c r="T147" s="41">
        <v>700000</v>
      </c>
      <c r="U147" s="41">
        <v>700000</v>
      </c>
      <c r="V147" s="41">
        <f t="shared" si="7"/>
        <v>0</v>
      </c>
    </row>
    <row r="148" spans="1:22" s="8" customFormat="1" ht="14.25" customHeight="1" x14ac:dyDescent="0.25">
      <c r="A148" s="105">
        <v>17</v>
      </c>
      <c r="B148" s="167" t="s">
        <v>121</v>
      </c>
      <c r="C148" s="167"/>
      <c r="D148" s="167"/>
      <c r="E148" s="105" t="s">
        <v>40</v>
      </c>
      <c r="F148" s="105">
        <v>20</v>
      </c>
      <c r="G148" s="100">
        <v>35000</v>
      </c>
      <c r="H148" s="205">
        <f t="shared" ref="H148:H157" si="10">F148*G148</f>
        <v>700000</v>
      </c>
      <c r="I148" s="205"/>
      <c r="J148" s="108">
        <v>12</v>
      </c>
      <c r="K148" s="108">
        <f t="shared" si="8"/>
        <v>58333.333333333336</v>
      </c>
      <c r="L148" s="89"/>
      <c r="M148" s="89"/>
      <c r="N148" s="89"/>
      <c r="O148" s="89"/>
      <c r="P148" s="89"/>
      <c r="Q148" s="89"/>
      <c r="S148" s="41">
        <f t="shared" si="9"/>
        <v>700000</v>
      </c>
      <c r="T148" s="41">
        <v>58333.333333333336</v>
      </c>
      <c r="U148" s="41">
        <v>58333</v>
      </c>
      <c r="V148" s="41">
        <f t="shared" si="7"/>
        <v>0.33333333333575865</v>
      </c>
    </row>
    <row r="149" spans="1:22" s="8" customFormat="1" ht="14.25" customHeight="1" x14ac:dyDescent="0.25">
      <c r="A149" s="105">
        <v>18</v>
      </c>
      <c r="B149" s="167" t="s">
        <v>122</v>
      </c>
      <c r="C149" s="167"/>
      <c r="D149" s="167"/>
      <c r="E149" s="105" t="s">
        <v>40</v>
      </c>
      <c r="F149" s="105">
        <v>20</v>
      </c>
      <c r="G149" s="100">
        <v>35000</v>
      </c>
      <c r="H149" s="205">
        <f t="shared" si="10"/>
        <v>700000</v>
      </c>
      <c r="I149" s="205"/>
      <c r="J149" s="108">
        <v>6</v>
      </c>
      <c r="K149" s="108">
        <f t="shared" si="8"/>
        <v>116666.66666666667</v>
      </c>
      <c r="L149" s="89"/>
      <c r="M149" s="89"/>
      <c r="N149" s="89"/>
      <c r="O149" s="89"/>
      <c r="P149" s="89"/>
      <c r="Q149" s="89"/>
      <c r="S149" s="41">
        <f t="shared" si="9"/>
        <v>700000</v>
      </c>
      <c r="T149" s="41">
        <v>116666.66666666667</v>
      </c>
      <c r="U149" s="41">
        <v>116667</v>
      </c>
      <c r="V149" s="41">
        <f t="shared" si="7"/>
        <v>-0.33333333332848269</v>
      </c>
    </row>
    <row r="150" spans="1:22" s="8" customFormat="1" ht="14.25" customHeight="1" x14ac:dyDescent="0.25">
      <c r="A150" s="105">
        <v>19</v>
      </c>
      <c r="B150" s="167" t="s">
        <v>77</v>
      </c>
      <c r="C150" s="167"/>
      <c r="D150" s="167"/>
      <c r="E150" s="105" t="s">
        <v>40</v>
      </c>
      <c r="F150" s="105">
        <v>1</v>
      </c>
      <c r="G150" s="100">
        <v>520000</v>
      </c>
      <c r="H150" s="205">
        <f t="shared" si="10"/>
        <v>520000</v>
      </c>
      <c r="I150" s="205"/>
      <c r="J150" s="108">
        <v>24</v>
      </c>
      <c r="K150" s="108">
        <f t="shared" si="8"/>
        <v>21666.666666666668</v>
      </c>
      <c r="L150" s="89"/>
      <c r="M150" s="89"/>
      <c r="N150" s="89"/>
      <c r="O150" s="89"/>
      <c r="P150" s="89"/>
      <c r="Q150" s="89"/>
      <c r="S150" s="41">
        <f t="shared" si="9"/>
        <v>520000</v>
      </c>
      <c r="T150" s="41">
        <v>21666.666666666668</v>
      </c>
      <c r="U150" s="41">
        <v>21667</v>
      </c>
      <c r="V150" s="41">
        <f t="shared" si="7"/>
        <v>-0.33333333333212067</v>
      </c>
    </row>
    <row r="151" spans="1:22" s="8" customFormat="1" ht="14.25" customHeight="1" x14ac:dyDescent="0.25">
      <c r="A151" s="105">
        <v>20</v>
      </c>
      <c r="B151" s="167" t="s">
        <v>123</v>
      </c>
      <c r="C151" s="167"/>
      <c r="D151" s="167"/>
      <c r="E151" s="105" t="s">
        <v>40</v>
      </c>
      <c r="F151" s="105">
        <v>5</v>
      </c>
      <c r="G151" s="100">
        <v>30000</v>
      </c>
      <c r="H151" s="205">
        <f t="shared" si="10"/>
        <v>150000</v>
      </c>
      <c r="I151" s="205"/>
      <c r="J151" s="108">
        <v>1</v>
      </c>
      <c r="K151" s="108">
        <f t="shared" si="8"/>
        <v>150000</v>
      </c>
      <c r="L151" s="89"/>
      <c r="M151" s="89"/>
      <c r="N151" s="89"/>
      <c r="O151" s="89"/>
      <c r="P151" s="89"/>
      <c r="Q151" s="89"/>
      <c r="S151" s="41">
        <f t="shared" si="9"/>
        <v>150000</v>
      </c>
      <c r="T151" s="41">
        <v>150000</v>
      </c>
      <c r="U151" s="41">
        <v>150000</v>
      </c>
      <c r="V151" s="41">
        <f t="shared" si="7"/>
        <v>0</v>
      </c>
    </row>
    <row r="152" spans="1:22" s="8" customFormat="1" ht="14.25" customHeight="1" x14ac:dyDescent="0.25">
      <c r="A152" s="105">
        <v>21</v>
      </c>
      <c r="B152" s="167" t="s">
        <v>72</v>
      </c>
      <c r="C152" s="167"/>
      <c r="D152" s="167"/>
      <c r="E152" s="105" t="s">
        <v>40</v>
      </c>
      <c r="F152" s="105">
        <v>20</v>
      </c>
      <c r="G152" s="100">
        <v>32000</v>
      </c>
      <c r="H152" s="205">
        <f t="shared" si="10"/>
        <v>640000</v>
      </c>
      <c r="I152" s="205"/>
      <c r="J152" s="108">
        <v>1</v>
      </c>
      <c r="K152" s="108">
        <f t="shared" si="8"/>
        <v>640000</v>
      </c>
      <c r="L152" s="89"/>
      <c r="M152" s="89"/>
      <c r="N152" s="89"/>
      <c r="O152" s="89"/>
      <c r="P152" s="89"/>
      <c r="Q152" s="89"/>
      <c r="S152" s="41">
        <f t="shared" si="9"/>
        <v>640000</v>
      </c>
      <c r="T152" s="41">
        <v>640000</v>
      </c>
      <c r="U152" s="41">
        <v>640000</v>
      </c>
      <c r="V152" s="41">
        <f t="shared" si="7"/>
        <v>0</v>
      </c>
    </row>
    <row r="153" spans="1:22" s="8" customFormat="1" ht="14.25" customHeight="1" x14ac:dyDescent="0.25">
      <c r="A153" s="105">
        <v>22</v>
      </c>
      <c r="B153" s="167" t="s">
        <v>76</v>
      </c>
      <c r="C153" s="167"/>
      <c r="D153" s="167"/>
      <c r="E153" s="105" t="s">
        <v>40</v>
      </c>
      <c r="F153" s="105">
        <v>20</v>
      </c>
      <c r="G153" s="100">
        <v>45000</v>
      </c>
      <c r="H153" s="205">
        <f t="shared" si="10"/>
        <v>900000</v>
      </c>
      <c r="I153" s="205"/>
      <c r="J153" s="108">
        <v>6</v>
      </c>
      <c r="K153" s="108">
        <f t="shared" si="8"/>
        <v>150000</v>
      </c>
      <c r="L153" s="89"/>
      <c r="M153" s="89"/>
      <c r="N153" s="89"/>
      <c r="O153" s="89"/>
      <c r="P153" s="89"/>
      <c r="Q153" s="89"/>
      <c r="S153" s="41">
        <f t="shared" si="9"/>
        <v>900000</v>
      </c>
      <c r="T153" s="41">
        <v>150000</v>
      </c>
      <c r="U153" s="41">
        <v>150000</v>
      </c>
      <c r="V153" s="41">
        <f t="shared" si="7"/>
        <v>0</v>
      </c>
    </row>
    <row r="154" spans="1:22" s="8" customFormat="1" ht="14.25" customHeight="1" x14ac:dyDescent="0.25">
      <c r="A154" s="105">
        <v>23</v>
      </c>
      <c r="B154" s="167" t="s">
        <v>124</v>
      </c>
      <c r="C154" s="167"/>
      <c r="D154" s="167"/>
      <c r="E154" s="105" t="s">
        <v>71</v>
      </c>
      <c r="F154" s="105">
        <v>5</v>
      </c>
      <c r="G154" s="100">
        <v>35000</v>
      </c>
      <c r="H154" s="205">
        <f t="shared" si="10"/>
        <v>175000</v>
      </c>
      <c r="I154" s="205"/>
      <c r="J154" s="108">
        <v>1</v>
      </c>
      <c r="K154" s="108">
        <f t="shared" si="8"/>
        <v>175000</v>
      </c>
      <c r="L154" s="89"/>
      <c r="M154" s="89"/>
      <c r="N154" s="89"/>
      <c r="O154" s="89"/>
      <c r="P154" s="89"/>
      <c r="Q154" s="89"/>
      <c r="S154" s="41">
        <f t="shared" si="9"/>
        <v>175000</v>
      </c>
      <c r="T154" s="41">
        <v>175000</v>
      </c>
      <c r="U154" s="41">
        <v>175000</v>
      </c>
      <c r="V154" s="41">
        <f t="shared" si="7"/>
        <v>0</v>
      </c>
    </row>
    <row r="155" spans="1:22" s="8" customFormat="1" ht="14.25" customHeight="1" x14ac:dyDescent="0.25">
      <c r="A155" s="105">
        <v>24</v>
      </c>
      <c r="B155" s="167" t="s">
        <v>69</v>
      </c>
      <c r="C155" s="167"/>
      <c r="D155" s="167"/>
      <c r="E155" s="105" t="s">
        <v>71</v>
      </c>
      <c r="F155" s="105">
        <v>5</v>
      </c>
      <c r="G155" s="100">
        <v>160000</v>
      </c>
      <c r="H155" s="205">
        <f t="shared" si="10"/>
        <v>800000</v>
      </c>
      <c r="I155" s="205"/>
      <c r="J155" s="108">
        <v>1</v>
      </c>
      <c r="K155" s="108">
        <f t="shared" si="8"/>
        <v>800000</v>
      </c>
      <c r="L155" s="89"/>
      <c r="M155" s="89"/>
      <c r="N155" s="89"/>
      <c r="O155" s="89"/>
      <c r="P155" s="89"/>
      <c r="Q155" s="89"/>
      <c r="S155" s="41">
        <f t="shared" si="9"/>
        <v>800000</v>
      </c>
      <c r="T155" s="41">
        <v>800000</v>
      </c>
      <c r="U155" s="41">
        <v>800000</v>
      </c>
      <c r="V155" s="41">
        <f t="shared" si="7"/>
        <v>0</v>
      </c>
    </row>
    <row r="156" spans="1:22" s="8" customFormat="1" ht="14.25" customHeight="1" x14ac:dyDescent="0.25">
      <c r="A156" s="105">
        <v>25</v>
      </c>
      <c r="B156" s="167" t="s">
        <v>68</v>
      </c>
      <c r="C156" s="167"/>
      <c r="D156" s="167"/>
      <c r="E156" s="105" t="s">
        <v>40</v>
      </c>
      <c r="F156" s="105">
        <v>20</v>
      </c>
      <c r="G156" s="100">
        <v>37000</v>
      </c>
      <c r="H156" s="205">
        <f t="shared" si="10"/>
        <v>740000</v>
      </c>
      <c r="I156" s="205"/>
      <c r="J156" s="108">
        <v>1</v>
      </c>
      <c r="K156" s="108">
        <f t="shared" si="8"/>
        <v>740000</v>
      </c>
      <c r="L156" s="89"/>
      <c r="M156" s="89"/>
      <c r="N156" s="89"/>
      <c r="O156" s="89"/>
      <c r="P156" s="89"/>
      <c r="Q156" s="89"/>
      <c r="S156" s="41">
        <f t="shared" si="9"/>
        <v>740000</v>
      </c>
      <c r="T156" s="41">
        <v>740000</v>
      </c>
      <c r="U156" s="41">
        <v>740000</v>
      </c>
      <c r="V156" s="41">
        <f t="shared" si="7"/>
        <v>0</v>
      </c>
    </row>
    <row r="157" spans="1:22" s="8" customFormat="1" ht="14.25" customHeight="1" x14ac:dyDescent="0.25">
      <c r="A157" s="105">
        <v>26</v>
      </c>
      <c r="B157" s="167" t="s">
        <v>74</v>
      </c>
      <c r="C157" s="167"/>
      <c r="D157" s="167"/>
      <c r="E157" s="105" t="s">
        <v>125</v>
      </c>
      <c r="F157" s="105">
        <v>40</v>
      </c>
      <c r="G157" s="100">
        <v>75000</v>
      </c>
      <c r="H157" s="205">
        <f t="shared" si="10"/>
        <v>3000000</v>
      </c>
      <c r="I157" s="205"/>
      <c r="J157" s="108">
        <v>1</v>
      </c>
      <c r="K157" s="108">
        <f>H157/J157</f>
        <v>3000000</v>
      </c>
      <c r="L157" s="89"/>
      <c r="M157" s="89"/>
      <c r="N157" s="89"/>
      <c r="O157" s="89"/>
      <c r="P157" s="89"/>
      <c r="Q157" s="89"/>
      <c r="S157" s="41">
        <f t="shared" si="9"/>
        <v>3000000</v>
      </c>
      <c r="T157" s="41">
        <v>3000000</v>
      </c>
      <c r="U157" s="41">
        <v>3000000</v>
      </c>
      <c r="V157" s="41">
        <f t="shared" si="7"/>
        <v>0</v>
      </c>
    </row>
    <row r="158" spans="1:22" s="10" customFormat="1" ht="16.5" customHeight="1" x14ac:dyDescent="0.25">
      <c r="A158" s="197" t="s">
        <v>126</v>
      </c>
      <c r="B158" s="197"/>
      <c r="C158" s="197"/>
      <c r="D158" s="197"/>
      <c r="E158" s="16"/>
      <c r="F158" s="16"/>
      <c r="G158" s="16"/>
      <c r="H158" s="224">
        <f>SUM(H132:H157)</f>
        <v>744342000</v>
      </c>
      <c r="I158" s="224"/>
      <c r="J158" s="109"/>
      <c r="K158" s="109">
        <f>SUM(K132:K157)</f>
        <v>29027166.666666672</v>
      </c>
      <c r="L158" s="90"/>
      <c r="M158" s="90"/>
      <c r="N158" s="90"/>
      <c r="O158" s="90"/>
      <c r="P158" s="90"/>
      <c r="Q158" s="90"/>
      <c r="R158" s="90"/>
      <c r="S158" s="78"/>
      <c r="T158" s="78">
        <f>SUM(T132:T157)</f>
        <v>29027166.666666672</v>
      </c>
      <c r="U158" s="62">
        <f>SUM(U132:U157)</f>
        <v>29027168</v>
      </c>
      <c r="V158" s="41">
        <f t="shared" ref="V158" si="11">J158-U158</f>
        <v>-29027168</v>
      </c>
    </row>
    <row r="159" spans="1:22" ht="18.75" customHeight="1" x14ac:dyDescent="0.3">
      <c r="A159" s="225" t="s">
        <v>172</v>
      </c>
      <c r="B159" s="226"/>
      <c r="C159" s="226"/>
      <c r="D159" s="226"/>
      <c r="E159" s="226"/>
      <c r="F159" s="226"/>
      <c r="G159" s="226"/>
      <c r="H159" s="226"/>
      <c r="I159" s="226"/>
      <c r="J159" s="226"/>
      <c r="K159" s="227"/>
      <c r="L159" s="77"/>
      <c r="M159" s="77"/>
      <c r="N159" s="77"/>
      <c r="O159" s="77"/>
      <c r="P159" s="77"/>
      <c r="Q159" s="77"/>
      <c r="R159" s="88"/>
      <c r="S159" s="41"/>
      <c r="V159" s="41"/>
    </row>
    <row r="160" spans="1:22" ht="49.5" x14ac:dyDescent="0.3">
      <c r="A160" s="99" t="s">
        <v>2</v>
      </c>
      <c r="B160" s="197" t="s">
        <v>82</v>
      </c>
      <c r="C160" s="197"/>
      <c r="D160" s="197"/>
      <c r="E160" s="99" t="s">
        <v>83</v>
      </c>
      <c r="F160" s="99" t="s">
        <v>92</v>
      </c>
      <c r="G160" s="16" t="s">
        <v>84</v>
      </c>
      <c r="H160" s="197" t="s">
        <v>85</v>
      </c>
      <c r="I160" s="197"/>
      <c r="J160" s="223" t="s">
        <v>5</v>
      </c>
      <c r="K160" s="223"/>
      <c r="L160" s="76"/>
      <c r="M160" s="76"/>
      <c r="N160" s="76"/>
      <c r="O160" s="76"/>
      <c r="P160" s="76"/>
      <c r="Q160" s="76"/>
      <c r="R160" s="76"/>
      <c r="S160" s="41"/>
      <c r="V160" s="41"/>
    </row>
    <row r="161" spans="1:22" x14ac:dyDescent="0.3">
      <c r="A161" s="99">
        <v>1</v>
      </c>
      <c r="B161" s="167" t="s">
        <v>127</v>
      </c>
      <c r="C161" s="167"/>
      <c r="D161" s="167"/>
      <c r="E161" s="105" t="s">
        <v>128</v>
      </c>
      <c r="F161" s="105">
        <v>1</v>
      </c>
      <c r="G161" s="25">
        <f>J106</f>
        <v>129400000</v>
      </c>
      <c r="H161" s="205">
        <f>F161*G161</f>
        <v>129400000</v>
      </c>
      <c r="I161" s="205"/>
      <c r="J161" s="190"/>
      <c r="K161" s="190"/>
      <c r="L161" s="91"/>
      <c r="M161" s="91"/>
      <c r="N161" s="91"/>
      <c r="O161" s="91"/>
      <c r="P161" s="91"/>
      <c r="Q161" s="91"/>
      <c r="R161" s="91"/>
      <c r="S161" s="41"/>
      <c r="T161" s="92"/>
      <c r="V161" s="41"/>
    </row>
    <row r="162" spans="1:22" x14ac:dyDescent="0.3">
      <c r="A162" s="99">
        <v>2</v>
      </c>
      <c r="B162" s="167" t="s">
        <v>173</v>
      </c>
      <c r="C162" s="167"/>
      <c r="D162" s="167"/>
      <c r="E162" s="105" t="s">
        <v>128</v>
      </c>
      <c r="F162" s="105">
        <v>1</v>
      </c>
      <c r="G162" s="25">
        <f>H128</f>
        <v>9840000</v>
      </c>
      <c r="H162" s="205">
        <f t="shared" ref="H162:H163" si="12">F162*G162</f>
        <v>9840000</v>
      </c>
      <c r="I162" s="205"/>
      <c r="J162" s="190"/>
      <c r="K162" s="190"/>
      <c r="L162" s="91"/>
      <c r="M162" s="91"/>
      <c r="N162" s="91"/>
      <c r="O162" s="91"/>
      <c r="P162" s="91"/>
      <c r="Q162" s="91"/>
      <c r="R162" s="91"/>
      <c r="S162" s="41"/>
      <c r="V162" s="41"/>
    </row>
    <row r="163" spans="1:22" x14ac:dyDescent="0.3">
      <c r="A163" s="99">
        <v>3</v>
      </c>
      <c r="B163" s="167" t="s">
        <v>129</v>
      </c>
      <c r="C163" s="167"/>
      <c r="D163" s="167"/>
      <c r="E163" s="105" t="s">
        <v>128</v>
      </c>
      <c r="F163" s="105">
        <v>1</v>
      </c>
      <c r="G163" s="25">
        <f>H117</f>
        <v>14200000</v>
      </c>
      <c r="H163" s="205">
        <f t="shared" si="12"/>
        <v>14200000</v>
      </c>
      <c r="I163" s="205"/>
      <c r="J163" s="190"/>
      <c r="K163" s="190"/>
      <c r="L163" s="91"/>
      <c r="M163" s="91"/>
      <c r="N163" s="91"/>
      <c r="O163" s="91"/>
      <c r="P163" s="91"/>
      <c r="Q163" s="91"/>
      <c r="R163" s="91"/>
      <c r="S163" s="41"/>
      <c r="V163" s="41"/>
    </row>
    <row r="164" spans="1:22" x14ac:dyDescent="0.3">
      <c r="A164" s="99">
        <v>4</v>
      </c>
      <c r="B164" s="167" t="s">
        <v>130</v>
      </c>
      <c r="C164" s="167"/>
      <c r="D164" s="167"/>
      <c r="E164" s="105" t="s">
        <v>128</v>
      </c>
      <c r="F164" s="105">
        <v>1</v>
      </c>
      <c r="G164" s="25">
        <f>K158</f>
        <v>29027166.666666672</v>
      </c>
      <c r="H164" s="205">
        <f>F164*G164</f>
        <v>29027166.666666672</v>
      </c>
      <c r="I164" s="205"/>
      <c r="J164" s="190"/>
      <c r="K164" s="190"/>
      <c r="L164" s="91"/>
      <c r="M164" s="91"/>
      <c r="N164" s="91"/>
      <c r="O164" s="91"/>
      <c r="P164" s="91"/>
      <c r="Q164" s="91"/>
      <c r="R164" s="91"/>
      <c r="S164" s="41"/>
      <c r="V164" s="41"/>
    </row>
    <row r="165" spans="1:22" s="3" customFormat="1" x14ac:dyDescent="0.3">
      <c r="A165" s="197" t="s">
        <v>131</v>
      </c>
      <c r="B165" s="197"/>
      <c r="C165" s="197"/>
      <c r="D165" s="197"/>
      <c r="E165" s="16"/>
      <c r="F165" s="16"/>
      <c r="G165" s="26"/>
      <c r="H165" s="224">
        <f>SUM(H161:I164)</f>
        <v>182467166.66666669</v>
      </c>
      <c r="I165" s="224"/>
      <c r="J165" s="190"/>
      <c r="K165" s="190"/>
      <c r="L165" s="91"/>
      <c r="M165" s="91"/>
      <c r="N165" s="91"/>
      <c r="O165" s="91"/>
      <c r="P165" s="91"/>
      <c r="Q165" s="91"/>
      <c r="R165" s="93"/>
      <c r="S165" s="94"/>
      <c r="T165" s="79"/>
      <c r="V165" s="41"/>
    </row>
    <row r="166" spans="1:22" s="3" customFormat="1" x14ac:dyDescent="0.3">
      <c r="A166" s="197" t="s">
        <v>132</v>
      </c>
      <c r="B166" s="197"/>
      <c r="C166" s="197"/>
      <c r="D166" s="197"/>
      <c r="E166" s="16"/>
      <c r="F166" s="16"/>
      <c r="G166" s="26"/>
      <c r="H166" s="230">
        <f>H165*12</f>
        <v>2189606000</v>
      </c>
      <c r="I166" s="230"/>
      <c r="J166" s="190"/>
      <c r="K166" s="190"/>
      <c r="L166" s="91"/>
      <c r="M166" s="91"/>
      <c r="N166" s="91"/>
      <c r="O166" s="91"/>
      <c r="P166" s="91"/>
      <c r="Q166" s="91"/>
      <c r="R166" s="91"/>
      <c r="S166" s="78"/>
      <c r="T166" s="79"/>
      <c r="V166" s="41"/>
    </row>
    <row r="167" spans="1:22" s="3" customFormat="1" ht="29.25" customHeight="1" x14ac:dyDescent="0.3">
      <c r="A167" s="231" t="s">
        <v>133</v>
      </c>
      <c r="B167" s="231"/>
      <c r="C167" s="232" t="s">
        <v>176</v>
      </c>
      <c r="D167" s="232"/>
      <c r="E167" s="232"/>
      <c r="F167" s="232"/>
      <c r="G167" s="232"/>
      <c r="H167" s="232"/>
      <c r="I167" s="232"/>
      <c r="J167" s="232"/>
      <c r="K167" s="232"/>
      <c r="L167" s="95"/>
      <c r="M167" s="95"/>
      <c r="N167" s="95"/>
      <c r="O167" s="95"/>
      <c r="P167" s="95"/>
      <c r="Q167" s="95"/>
      <c r="R167" s="95"/>
      <c r="S167" s="78"/>
      <c r="T167" s="96"/>
      <c r="V167" s="41"/>
    </row>
    <row r="168" spans="1:22" ht="38.25" customHeight="1" x14ac:dyDescent="0.3">
      <c r="A168" s="229" t="s">
        <v>188</v>
      </c>
      <c r="B168" s="229"/>
      <c r="C168" s="229"/>
      <c r="D168" s="229"/>
      <c r="E168" s="229"/>
      <c r="F168" s="229"/>
      <c r="G168" s="229"/>
      <c r="H168" s="229"/>
      <c r="I168" s="229"/>
      <c r="J168" s="229"/>
      <c r="K168" s="229"/>
      <c r="L168" s="98"/>
      <c r="M168" s="98"/>
      <c r="N168" s="98"/>
      <c r="O168" s="98"/>
      <c r="P168" s="98"/>
      <c r="Q168" s="98"/>
      <c r="R168" s="98"/>
      <c r="S168" s="41"/>
      <c r="V168" s="41"/>
    </row>
    <row r="169" spans="1:22" ht="45" customHeight="1" x14ac:dyDescent="0.3">
      <c r="A169" s="8"/>
      <c r="B169" s="180" t="s">
        <v>135</v>
      </c>
      <c r="C169" s="180"/>
      <c r="D169" s="180"/>
      <c r="E169" s="5"/>
      <c r="F169" s="6"/>
      <c r="G169" s="6"/>
      <c r="H169" s="6"/>
      <c r="I169" s="27" t="s">
        <v>136</v>
      </c>
      <c r="J169" s="27"/>
      <c r="K169" s="27"/>
      <c r="L169" s="97"/>
      <c r="M169" s="97"/>
      <c r="N169" s="97"/>
      <c r="O169" s="97"/>
      <c r="P169" s="97"/>
      <c r="Q169" s="97"/>
      <c r="R169" s="97"/>
      <c r="S169" s="97"/>
      <c r="V169" s="41"/>
    </row>
    <row r="189" spans="4:4" x14ac:dyDescent="0.3">
      <c r="D189" s="4"/>
    </row>
    <row r="190" spans="4:4" x14ac:dyDescent="0.3">
      <c r="D190" s="4"/>
    </row>
    <row r="191" spans="4:4" x14ac:dyDescent="0.3">
      <c r="D191" s="4"/>
    </row>
  </sheetData>
  <mergeCells count="335">
    <mergeCell ref="A167:B167"/>
    <mergeCell ref="C167:K167"/>
    <mergeCell ref="A168:K168"/>
    <mergeCell ref="B169:D169"/>
    <mergeCell ref="A165:D165"/>
    <mergeCell ref="H165:I165"/>
    <mergeCell ref="J165:K165"/>
    <mergeCell ref="A166:D166"/>
    <mergeCell ref="H166:I166"/>
    <mergeCell ref="J166:K166"/>
    <mergeCell ref="B163:D163"/>
    <mergeCell ref="H163:I163"/>
    <mergeCell ref="J163:K163"/>
    <mergeCell ref="B164:D164"/>
    <mergeCell ref="H164:I164"/>
    <mergeCell ref="J164:K164"/>
    <mergeCell ref="B161:D161"/>
    <mergeCell ref="H161:I161"/>
    <mergeCell ref="J161:K161"/>
    <mergeCell ref="B162:D162"/>
    <mergeCell ref="H162:I162"/>
    <mergeCell ref="J162:K162"/>
    <mergeCell ref="B157:D157"/>
    <mergeCell ref="H157:I157"/>
    <mergeCell ref="A158:D158"/>
    <mergeCell ref="H158:I158"/>
    <mergeCell ref="A159:K159"/>
    <mergeCell ref="B160:D160"/>
    <mergeCell ref="H160:I160"/>
    <mergeCell ref="J160:K160"/>
    <mergeCell ref="B154:D154"/>
    <mergeCell ref="H154:I154"/>
    <mergeCell ref="B155:D155"/>
    <mergeCell ref="H155:I155"/>
    <mergeCell ref="B156:D156"/>
    <mergeCell ref="H156:I156"/>
    <mergeCell ref="B151:D151"/>
    <mergeCell ref="H151:I151"/>
    <mergeCell ref="B152:D152"/>
    <mergeCell ref="H152:I152"/>
    <mergeCell ref="B153:D153"/>
    <mergeCell ref="H153:I153"/>
    <mergeCell ref="B148:D148"/>
    <mergeCell ref="H148:I148"/>
    <mergeCell ref="B149:D149"/>
    <mergeCell ref="H149:I149"/>
    <mergeCell ref="B150:D150"/>
    <mergeCell ref="H150:I150"/>
    <mergeCell ref="B145:D145"/>
    <mergeCell ref="H145:I145"/>
    <mergeCell ref="B146:D146"/>
    <mergeCell ref="H146:I146"/>
    <mergeCell ref="B147:D147"/>
    <mergeCell ref="H147:I147"/>
    <mergeCell ref="B142:D142"/>
    <mergeCell ref="H142:I142"/>
    <mergeCell ref="B143:D143"/>
    <mergeCell ref="H143:I143"/>
    <mergeCell ref="B144:D144"/>
    <mergeCell ref="H144:I144"/>
    <mergeCell ref="B139:D139"/>
    <mergeCell ref="H139:I139"/>
    <mergeCell ref="B140:D140"/>
    <mergeCell ref="H140:I140"/>
    <mergeCell ref="B141:D141"/>
    <mergeCell ref="H141:I141"/>
    <mergeCell ref="B136:D136"/>
    <mergeCell ref="H136:I136"/>
    <mergeCell ref="B137:D137"/>
    <mergeCell ref="H137:I137"/>
    <mergeCell ref="B138:D138"/>
    <mergeCell ref="H138:I138"/>
    <mergeCell ref="B133:D133"/>
    <mergeCell ref="H133:I133"/>
    <mergeCell ref="B134:D134"/>
    <mergeCell ref="H134:I134"/>
    <mergeCell ref="B135:D135"/>
    <mergeCell ref="H135:I135"/>
    <mergeCell ref="A129:G129"/>
    <mergeCell ref="H129:I129"/>
    <mergeCell ref="J129:K129"/>
    <mergeCell ref="B131:D131"/>
    <mergeCell ref="H131:I131"/>
    <mergeCell ref="B132:D132"/>
    <mergeCell ref="H132:I132"/>
    <mergeCell ref="B127:C127"/>
    <mergeCell ref="H127:I127"/>
    <mergeCell ref="J127:K127"/>
    <mergeCell ref="A128:C128"/>
    <mergeCell ref="H128:I128"/>
    <mergeCell ref="J128:K128"/>
    <mergeCell ref="B125:C125"/>
    <mergeCell ref="H125:I125"/>
    <mergeCell ref="J125:K125"/>
    <mergeCell ref="B126:C126"/>
    <mergeCell ref="H126:I126"/>
    <mergeCell ref="J126:K126"/>
    <mergeCell ref="B123:C123"/>
    <mergeCell ref="H123:I123"/>
    <mergeCell ref="J123:K123"/>
    <mergeCell ref="B124:C124"/>
    <mergeCell ref="H124:I124"/>
    <mergeCell ref="J124:K124"/>
    <mergeCell ref="B121:C121"/>
    <mergeCell ref="H121:I121"/>
    <mergeCell ref="J121:K121"/>
    <mergeCell ref="B122:C122"/>
    <mergeCell ref="H122:I122"/>
    <mergeCell ref="J122:K122"/>
    <mergeCell ref="B120:C120"/>
    <mergeCell ref="H120:I120"/>
    <mergeCell ref="J120:K120"/>
    <mergeCell ref="A117:C117"/>
    <mergeCell ref="H117:I117"/>
    <mergeCell ref="J117:K117"/>
    <mergeCell ref="A118:C118"/>
    <mergeCell ref="H118:I118"/>
    <mergeCell ref="J118:K118"/>
    <mergeCell ref="B114:C114"/>
    <mergeCell ref="H114:I114"/>
    <mergeCell ref="J114:K116"/>
    <mergeCell ref="B115:C115"/>
    <mergeCell ref="H115:I115"/>
    <mergeCell ref="B116:C116"/>
    <mergeCell ref="H116:I116"/>
    <mergeCell ref="B119:C119"/>
    <mergeCell ref="H119:I119"/>
    <mergeCell ref="J119:K119"/>
    <mergeCell ref="A109:C109"/>
    <mergeCell ref="H109:I109"/>
    <mergeCell ref="J109:K109"/>
    <mergeCell ref="B110:C110"/>
    <mergeCell ref="H110:I110"/>
    <mergeCell ref="J110:K113"/>
    <mergeCell ref="B111:C111"/>
    <mergeCell ref="H111:I111"/>
    <mergeCell ref="B112:C112"/>
    <mergeCell ref="H112:I112"/>
    <mergeCell ref="B113:C113"/>
    <mergeCell ref="H113:I113"/>
    <mergeCell ref="A106:E106"/>
    <mergeCell ref="H106:I106"/>
    <mergeCell ref="J106:K106"/>
    <mergeCell ref="B107:K107"/>
    <mergeCell ref="B108:C108"/>
    <mergeCell ref="H108:I108"/>
    <mergeCell ref="J108:K108"/>
    <mergeCell ref="B104:E104"/>
    <mergeCell ref="H104:I104"/>
    <mergeCell ref="J104:K104"/>
    <mergeCell ref="B105:E105"/>
    <mergeCell ref="H105:I105"/>
    <mergeCell ref="J105:K105"/>
    <mergeCell ref="B100:K100"/>
    <mergeCell ref="B101:K101"/>
    <mergeCell ref="B102:E102"/>
    <mergeCell ref="H102:I102"/>
    <mergeCell ref="J102:K102"/>
    <mergeCell ref="B103:E103"/>
    <mergeCell ref="H103:I103"/>
    <mergeCell ref="J103:K103"/>
    <mergeCell ref="B97:E97"/>
    <mergeCell ref="F97:H97"/>
    <mergeCell ref="B98:E98"/>
    <mergeCell ref="F98:H98"/>
    <mergeCell ref="B99:E99"/>
    <mergeCell ref="F99:H99"/>
    <mergeCell ref="B94:E94"/>
    <mergeCell ref="F94:H94"/>
    <mergeCell ref="B95:E95"/>
    <mergeCell ref="F95:H95"/>
    <mergeCell ref="B96:E96"/>
    <mergeCell ref="F96:H96"/>
    <mergeCell ref="B91:E91"/>
    <mergeCell ref="F91:H91"/>
    <mergeCell ref="B92:E92"/>
    <mergeCell ref="F92:H92"/>
    <mergeCell ref="B93:E93"/>
    <mergeCell ref="F93:H93"/>
    <mergeCell ref="B88:E88"/>
    <mergeCell ref="F88:H88"/>
    <mergeCell ref="B89:E89"/>
    <mergeCell ref="F89:H89"/>
    <mergeCell ref="B90:E90"/>
    <mergeCell ref="F90:H90"/>
    <mergeCell ref="B82:E82"/>
    <mergeCell ref="F82:H82"/>
    <mergeCell ref="B83:E83"/>
    <mergeCell ref="F83:H83"/>
    <mergeCell ref="B86:K86"/>
    <mergeCell ref="F87:H87"/>
    <mergeCell ref="B79:E79"/>
    <mergeCell ref="F79:H79"/>
    <mergeCell ref="B80:E80"/>
    <mergeCell ref="F80:H80"/>
    <mergeCell ref="B81:E81"/>
    <mergeCell ref="F81:H81"/>
    <mergeCell ref="B76:E76"/>
    <mergeCell ref="F76:H76"/>
    <mergeCell ref="B77:E77"/>
    <mergeCell ref="F77:H77"/>
    <mergeCell ref="B78:E78"/>
    <mergeCell ref="F78:H78"/>
    <mergeCell ref="B70:H70"/>
    <mergeCell ref="B71:H71"/>
    <mergeCell ref="B72:H72"/>
    <mergeCell ref="B73:H73"/>
    <mergeCell ref="B74:H74"/>
    <mergeCell ref="B75:K75"/>
    <mergeCell ref="B64:H64"/>
    <mergeCell ref="B65:H65"/>
    <mergeCell ref="B66:H66"/>
    <mergeCell ref="B67:H67"/>
    <mergeCell ref="B68:H68"/>
    <mergeCell ref="B69:H69"/>
    <mergeCell ref="B60:H60"/>
    <mergeCell ref="I60:J60"/>
    <mergeCell ref="B61:H61"/>
    <mergeCell ref="I61:J61"/>
    <mergeCell ref="B62:H62"/>
    <mergeCell ref="B63:H63"/>
    <mergeCell ref="B57:H57"/>
    <mergeCell ref="I57:J57"/>
    <mergeCell ref="B58:H58"/>
    <mergeCell ref="I58:J58"/>
    <mergeCell ref="B59:H59"/>
    <mergeCell ref="I59:J59"/>
    <mergeCell ref="B54:H54"/>
    <mergeCell ref="I54:J54"/>
    <mergeCell ref="A55:H55"/>
    <mergeCell ref="I55:J55"/>
    <mergeCell ref="B56:H56"/>
    <mergeCell ref="I56:J56"/>
    <mergeCell ref="B51:H51"/>
    <mergeCell ref="I51:J51"/>
    <mergeCell ref="B52:H52"/>
    <mergeCell ref="I52:J52"/>
    <mergeCell ref="A53:H53"/>
    <mergeCell ref="I53:J53"/>
    <mergeCell ref="B48:H48"/>
    <mergeCell ref="I48:J48"/>
    <mergeCell ref="B49:H49"/>
    <mergeCell ref="I49:J49"/>
    <mergeCell ref="B50:H50"/>
    <mergeCell ref="I50:J50"/>
    <mergeCell ref="B45:H45"/>
    <mergeCell ref="I45:J45"/>
    <mergeCell ref="B46:H46"/>
    <mergeCell ref="I46:J46"/>
    <mergeCell ref="B47:H47"/>
    <mergeCell ref="I47:J47"/>
    <mergeCell ref="B42:H42"/>
    <mergeCell ref="I42:J42"/>
    <mergeCell ref="B43:H43"/>
    <mergeCell ref="I43:J43"/>
    <mergeCell ref="B44:H44"/>
    <mergeCell ref="I44:J44"/>
    <mergeCell ref="B39:H39"/>
    <mergeCell ref="I39:J39"/>
    <mergeCell ref="B40:H40"/>
    <mergeCell ref="I40:J40"/>
    <mergeCell ref="B41:H41"/>
    <mergeCell ref="I41:J41"/>
    <mergeCell ref="B36:H36"/>
    <mergeCell ref="I36:J36"/>
    <mergeCell ref="B37:H37"/>
    <mergeCell ref="I37:J37"/>
    <mergeCell ref="B38:H38"/>
    <mergeCell ref="I38:J38"/>
    <mergeCell ref="B33:H33"/>
    <mergeCell ref="I33:J33"/>
    <mergeCell ref="A34:H34"/>
    <mergeCell ref="I34:J34"/>
    <mergeCell ref="B35:H35"/>
    <mergeCell ref="I35:J35"/>
    <mergeCell ref="B30:H30"/>
    <mergeCell ref="I30:J30"/>
    <mergeCell ref="B31:H31"/>
    <mergeCell ref="I31:J31"/>
    <mergeCell ref="B32:H32"/>
    <mergeCell ref="I32:J32"/>
    <mergeCell ref="B27:H27"/>
    <mergeCell ref="I27:J27"/>
    <mergeCell ref="A28:H28"/>
    <mergeCell ref="I28:J28"/>
    <mergeCell ref="B29:H29"/>
    <mergeCell ref="I29:J29"/>
    <mergeCell ref="B24:H24"/>
    <mergeCell ref="I24:J24"/>
    <mergeCell ref="B25:H25"/>
    <mergeCell ref="I25:J25"/>
    <mergeCell ref="B26:H26"/>
    <mergeCell ref="I26:J26"/>
    <mergeCell ref="B21:H21"/>
    <mergeCell ref="I21:J21"/>
    <mergeCell ref="A22:H22"/>
    <mergeCell ref="I22:J22"/>
    <mergeCell ref="B23:H23"/>
    <mergeCell ref="I23:J23"/>
    <mergeCell ref="B18:H18"/>
    <mergeCell ref="I18:J18"/>
    <mergeCell ref="B19:H19"/>
    <mergeCell ref="I19:J19"/>
    <mergeCell ref="B20:H20"/>
    <mergeCell ref="I20:J20"/>
    <mergeCell ref="B15:H15"/>
    <mergeCell ref="I15:J15"/>
    <mergeCell ref="B16:H16"/>
    <mergeCell ref="I16:J16"/>
    <mergeCell ref="B17:H17"/>
    <mergeCell ref="I17:J17"/>
    <mergeCell ref="B12:H12"/>
    <mergeCell ref="I12:J12"/>
    <mergeCell ref="B13:H13"/>
    <mergeCell ref="I13:J13"/>
    <mergeCell ref="B14:H14"/>
    <mergeCell ref="I14:J14"/>
    <mergeCell ref="B9:H9"/>
    <mergeCell ref="I9:J9"/>
    <mergeCell ref="B10:H10"/>
    <mergeCell ref="I10:J10"/>
    <mergeCell ref="B11:H11"/>
    <mergeCell ref="I11:J11"/>
    <mergeCell ref="B5:K5"/>
    <mergeCell ref="B6:K6"/>
    <mergeCell ref="B7:H7"/>
    <mergeCell ref="I7:J7"/>
    <mergeCell ref="A8:H8"/>
    <mergeCell ref="I8:J8"/>
    <mergeCell ref="A1:C1"/>
    <mergeCell ref="D1:K1"/>
    <mergeCell ref="A2:C2"/>
    <mergeCell ref="D2:K2"/>
    <mergeCell ref="G3:K3"/>
    <mergeCell ref="A4:K4"/>
  </mergeCells>
  <printOptions horizontalCentered="1"/>
  <pageMargins left="0.19685039370078741" right="0.19685039370078741" top="0.6692913385826772" bottom="0.6692913385826772" header="0.31496062992125984" footer="0.31496062992125984"/>
  <pageSetup paperSize="9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5"/>
  <sheetViews>
    <sheetView tabSelected="1" workbookViewId="0">
      <selection activeCell="B9" sqref="B9:H9"/>
    </sheetView>
  </sheetViews>
  <sheetFormatPr defaultColWidth="9.140625" defaultRowHeight="18.75" x14ac:dyDescent="0.3"/>
  <cols>
    <col min="1" max="1" width="5.140625" style="114" customWidth="1"/>
    <col min="2" max="2" width="11.28515625" style="124" customWidth="1"/>
    <col min="3" max="3" width="34.140625" style="114" customWidth="1"/>
    <col min="4" max="4" width="9.42578125" style="114" customWidth="1"/>
    <col min="5" max="5" width="7.42578125" style="114" customWidth="1"/>
    <col min="6" max="6" width="9.28515625" style="114" customWidth="1"/>
    <col min="7" max="7" width="12.28515625" style="114" customWidth="1"/>
    <col min="8" max="8" width="5.5703125" style="114" customWidth="1"/>
    <col min="9" max="9" width="8.42578125" style="114" customWidth="1"/>
    <col min="10" max="10" width="8.5703125" style="114" customWidth="1"/>
    <col min="11" max="11" width="14.140625" style="114" customWidth="1"/>
    <col min="12" max="17" width="9.140625" style="114"/>
    <col min="18" max="18" width="3.42578125" style="114" bestFit="1" customWidth="1"/>
    <col min="19" max="19" width="12.42578125" style="152" bestFit="1" customWidth="1"/>
    <col min="20" max="21" width="11.28515625" style="114" bestFit="1" customWidth="1"/>
    <col min="22" max="22" width="11.85546875" style="114" bestFit="1" customWidth="1"/>
    <col min="23" max="16384" width="9.140625" style="114"/>
  </cols>
  <sheetData>
    <row r="1" spans="1:19" ht="44.25" customHeight="1" x14ac:dyDescent="0.3">
      <c r="A1" s="234" t="s">
        <v>194</v>
      </c>
      <c r="B1" s="234"/>
      <c r="C1" s="234"/>
      <c r="D1" s="234" t="s">
        <v>195</v>
      </c>
      <c r="E1" s="235"/>
      <c r="F1" s="235"/>
      <c r="G1" s="235"/>
      <c r="H1" s="235"/>
      <c r="I1" s="235"/>
      <c r="J1" s="235"/>
      <c r="K1" s="235"/>
      <c r="L1" s="112"/>
      <c r="M1" s="112"/>
      <c r="N1" s="112"/>
      <c r="O1" s="112"/>
      <c r="P1" s="112"/>
      <c r="Q1" s="112"/>
      <c r="R1" s="112"/>
      <c r="S1" s="113"/>
    </row>
    <row r="2" spans="1:19" ht="18.75" customHeight="1" x14ac:dyDescent="0.3">
      <c r="A2" s="236" t="s">
        <v>137</v>
      </c>
      <c r="B2" s="236"/>
      <c r="C2" s="236"/>
      <c r="D2" s="237" t="s">
        <v>193</v>
      </c>
      <c r="E2" s="237"/>
      <c r="F2" s="237"/>
      <c r="G2" s="237"/>
      <c r="H2" s="237"/>
      <c r="I2" s="237"/>
      <c r="J2" s="237"/>
      <c r="K2" s="237"/>
      <c r="L2" s="115"/>
      <c r="M2" s="115"/>
      <c r="N2" s="115"/>
      <c r="O2" s="115"/>
      <c r="P2" s="115"/>
      <c r="Q2" s="115"/>
      <c r="R2" s="115"/>
      <c r="S2" s="113"/>
    </row>
    <row r="3" spans="1:19" ht="12" customHeight="1" x14ac:dyDescent="0.3">
      <c r="A3" s="115"/>
      <c r="B3" s="116"/>
      <c r="C3" s="116"/>
      <c r="D3" s="116"/>
      <c r="E3" s="116"/>
      <c r="F3" s="116"/>
      <c r="G3" s="238"/>
      <c r="H3" s="238"/>
      <c r="I3" s="238"/>
      <c r="J3" s="238"/>
      <c r="K3" s="238"/>
      <c r="L3" s="117"/>
      <c r="M3" s="117"/>
      <c r="N3" s="117"/>
      <c r="O3" s="117"/>
      <c r="P3" s="117"/>
      <c r="Q3" s="117"/>
      <c r="R3" s="117"/>
      <c r="S3" s="113"/>
    </row>
    <row r="4" spans="1:19" ht="58.5" customHeight="1" x14ac:dyDescent="0.3">
      <c r="A4" s="236" t="s">
        <v>196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118"/>
      <c r="M4" s="118"/>
      <c r="N4" s="118"/>
      <c r="O4" s="118"/>
      <c r="P4" s="118"/>
      <c r="Q4" s="118"/>
      <c r="R4" s="118"/>
      <c r="S4" s="113"/>
    </row>
    <row r="5" spans="1:19" ht="21" customHeight="1" x14ac:dyDescent="0.3">
      <c r="A5" s="119"/>
      <c r="B5" s="233" t="s">
        <v>0</v>
      </c>
      <c r="C5" s="233"/>
      <c r="D5" s="233"/>
      <c r="E5" s="233"/>
      <c r="F5" s="233"/>
      <c r="G5" s="233"/>
      <c r="H5" s="233"/>
      <c r="I5" s="233"/>
      <c r="J5" s="233"/>
      <c r="K5" s="233"/>
      <c r="L5" s="120"/>
      <c r="M5" s="120"/>
      <c r="N5" s="120"/>
      <c r="O5" s="120"/>
      <c r="P5" s="120"/>
      <c r="Q5" s="120"/>
      <c r="R5" s="120"/>
      <c r="S5" s="113"/>
    </row>
    <row r="6" spans="1:19" ht="20.25" customHeight="1" x14ac:dyDescent="0.3">
      <c r="B6" s="233" t="s">
        <v>197</v>
      </c>
      <c r="C6" s="233"/>
      <c r="D6" s="233"/>
      <c r="E6" s="233"/>
      <c r="F6" s="233"/>
      <c r="G6" s="233"/>
      <c r="H6" s="233"/>
      <c r="I6" s="246"/>
      <c r="J6" s="246"/>
      <c r="K6" s="119"/>
      <c r="L6" s="119"/>
      <c r="M6" s="119"/>
      <c r="N6" s="119"/>
      <c r="O6" s="119"/>
      <c r="P6" s="119"/>
      <c r="Q6" s="119"/>
      <c r="R6" s="119"/>
      <c r="S6" s="113"/>
    </row>
    <row r="7" spans="1:19" ht="18.75" customHeight="1" x14ac:dyDescent="0.3">
      <c r="A7" s="121" t="s">
        <v>2</v>
      </c>
      <c r="B7" s="245" t="s">
        <v>32</v>
      </c>
      <c r="C7" s="245"/>
      <c r="D7" s="245"/>
      <c r="E7" s="245"/>
      <c r="F7" s="245"/>
      <c r="G7" s="245"/>
      <c r="H7" s="245"/>
      <c r="I7" s="122" t="s">
        <v>33</v>
      </c>
      <c r="J7" s="122" t="s">
        <v>34</v>
      </c>
      <c r="K7" s="122" t="s">
        <v>5</v>
      </c>
      <c r="L7" s="118"/>
      <c r="M7" s="118"/>
      <c r="N7" s="118"/>
      <c r="O7" s="118"/>
      <c r="P7" s="118"/>
      <c r="Q7" s="118"/>
      <c r="R7" s="118"/>
      <c r="S7" s="113"/>
    </row>
    <row r="8" spans="1:19" x14ac:dyDescent="0.3">
      <c r="A8" s="126">
        <v>1</v>
      </c>
      <c r="B8" s="239" t="s">
        <v>179</v>
      </c>
      <c r="C8" s="239"/>
      <c r="D8" s="239"/>
      <c r="E8" s="239"/>
      <c r="F8" s="239"/>
      <c r="G8" s="239"/>
      <c r="H8" s="239"/>
      <c r="I8" s="126" t="s">
        <v>35</v>
      </c>
      <c r="J8" s="126">
        <v>1</v>
      </c>
      <c r="K8" s="125"/>
      <c r="L8" s="119"/>
      <c r="M8" s="119"/>
      <c r="N8" s="119"/>
      <c r="O8" s="119"/>
      <c r="P8" s="119"/>
      <c r="Q8" s="119"/>
      <c r="R8" s="119"/>
      <c r="S8" s="113"/>
    </row>
    <row r="9" spans="1:19" x14ac:dyDescent="0.3">
      <c r="A9" s="126">
        <v>2</v>
      </c>
      <c r="B9" s="239" t="s">
        <v>36</v>
      </c>
      <c r="C9" s="239"/>
      <c r="D9" s="239"/>
      <c r="E9" s="239"/>
      <c r="F9" s="239"/>
      <c r="G9" s="239"/>
      <c r="H9" s="239"/>
      <c r="I9" s="126" t="s">
        <v>35</v>
      </c>
      <c r="J9" s="126">
        <v>1</v>
      </c>
      <c r="K9" s="125"/>
      <c r="L9" s="119"/>
      <c r="M9" s="119"/>
      <c r="N9" s="119"/>
      <c r="O9" s="119"/>
      <c r="P9" s="119"/>
      <c r="Q9" s="119"/>
      <c r="R9" s="119"/>
      <c r="S9" s="113"/>
    </row>
    <row r="10" spans="1:19" x14ac:dyDescent="0.3">
      <c r="A10" s="126">
        <v>3</v>
      </c>
      <c r="B10" s="239" t="s">
        <v>180</v>
      </c>
      <c r="C10" s="239"/>
      <c r="D10" s="239"/>
      <c r="E10" s="239"/>
      <c r="F10" s="239"/>
      <c r="G10" s="239"/>
      <c r="H10" s="239"/>
      <c r="I10" s="126" t="s">
        <v>35</v>
      </c>
      <c r="J10" s="126">
        <v>1</v>
      </c>
      <c r="K10" s="125"/>
      <c r="L10" s="119"/>
      <c r="M10" s="119"/>
      <c r="N10" s="119"/>
      <c r="O10" s="119"/>
      <c r="P10" s="119"/>
      <c r="Q10" s="119"/>
      <c r="R10" s="119"/>
      <c r="S10" s="113"/>
    </row>
    <row r="11" spans="1:19" x14ac:dyDescent="0.3">
      <c r="A11" s="126">
        <v>4</v>
      </c>
      <c r="B11" s="239" t="s">
        <v>181</v>
      </c>
      <c r="C11" s="239"/>
      <c r="D11" s="239"/>
      <c r="E11" s="239"/>
      <c r="F11" s="239"/>
      <c r="G11" s="239"/>
      <c r="H11" s="239"/>
      <c r="I11" s="126" t="s">
        <v>35</v>
      </c>
      <c r="J11" s="126">
        <v>1</v>
      </c>
      <c r="K11" s="125"/>
      <c r="L11" s="119"/>
      <c r="M11" s="119"/>
      <c r="N11" s="119"/>
      <c r="O11" s="119"/>
      <c r="P11" s="119"/>
      <c r="Q11" s="119"/>
      <c r="R11" s="119"/>
      <c r="S11" s="113"/>
    </row>
    <row r="12" spans="1:19" x14ac:dyDescent="0.3">
      <c r="A12" s="126">
        <v>5</v>
      </c>
      <c r="B12" s="239" t="s">
        <v>182</v>
      </c>
      <c r="C12" s="239"/>
      <c r="D12" s="239"/>
      <c r="E12" s="239"/>
      <c r="F12" s="239"/>
      <c r="G12" s="239"/>
      <c r="H12" s="239"/>
      <c r="I12" s="126" t="s">
        <v>35</v>
      </c>
      <c r="J12" s="126">
        <v>1</v>
      </c>
      <c r="K12" s="125"/>
      <c r="L12" s="119"/>
      <c r="M12" s="119"/>
      <c r="N12" s="119"/>
      <c r="O12" s="119"/>
      <c r="P12" s="119"/>
      <c r="Q12" s="119"/>
      <c r="R12" s="119"/>
      <c r="S12" s="113"/>
    </row>
    <row r="13" spans="1:19" x14ac:dyDescent="0.3">
      <c r="A13" s="126">
        <v>6</v>
      </c>
      <c r="B13" s="241" t="s">
        <v>37</v>
      </c>
      <c r="C13" s="242"/>
      <c r="D13" s="242"/>
      <c r="E13" s="242"/>
      <c r="F13" s="242"/>
      <c r="G13" s="242"/>
      <c r="H13" s="243"/>
      <c r="I13" s="126" t="s">
        <v>35</v>
      </c>
      <c r="J13" s="126">
        <v>18</v>
      </c>
      <c r="K13" s="125"/>
      <c r="L13" s="119"/>
      <c r="M13" s="119"/>
      <c r="N13" s="119"/>
      <c r="O13" s="119"/>
      <c r="P13" s="119"/>
      <c r="Q13" s="119"/>
      <c r="R13" s="119"/>
      <c r="S13" s="113"/>
    </row>
    <row r="14" spans="1:19" x14ac:dyDescent="0.3">
      <c r="A14" s="126">
        <v>7</v>
      </c>
      <c r="B14" s="239" t="s">
        <v>38</v>
      </c>
      <c r="C14" s="239"/>
      <c r="D14" s="239"/>
      <c r="E14" s="239"/>
      <c r="F14" s="239"/>
      <c r="G14" s="239"/>
      <c r="H14" s="239"/>
      <c r="I14" s="126" t="s">
        <v>40</v>
      </c>
      <c r="J14" s="126">
        <v>1</v>
      </c>
      <c r="K14" s="125"/>
      <c r="L14" s="119"/>
      <c r="M14" s="119"/>
      <c r="N14" s="119"/>
      <c r="O14" s="119"/>
      <c r="P14" s="119"/>
      <c r="Q14" s="119"/>
      <c r="R14" s="119"/>
      <c r="S14" s="113"/>
    </row>
    <row r="15" spans="1:19" ht="16.5" customHeight="1" x14ac:dyDescent="0.3">
      <c r="A15" s="126">
        <v>8</v>
      </c>
      <c r="B15" s="239" t="s">
        <v>39</v>
      </c>
      <c r="C15" s="239"/>
      <c r="D15" s="239"/>
      <c r="E15" s="239"/>
      <c r="F15" s="239"/>
      <c r="G15" s="239"/>
      <c r="H15" s="239"/>
      <c r="I15" s="126" t="s">
        <v>40</v>
      </c>
      <c r="J15" s="126">
        <v>2</v>
      </c>
      <c r="K15" s="125"/>
      <c r="L15" s="119"/>
      <c r="M15" s="119"/>
      <c r="N15" s="119"/>
      <c r="O15" s="119"/>
      <c r="P15" s="119"/>
      <c r="Q15" s="119"/>
      <c r="R15" s="119"/>
      <c r="S15" s="113"/>
    </row>
    <row r="16" spans="1:19" x14ac:dyDescent="0.3">
      <c r="A16" s="126">
        <v>9</v>
      </c>
      <c r="B16" s="239" t="s">
        <v>183</v>
      </c>
      <c r="C16" s="239"/>
      <c r="D16" s="239"/>
      <c r="E16" s="239"/>
      <c r="F16" s="239"/>
      <c r="G16" s="239"/>
      <c r="H16" s="239"/>
      <c r="I16" s="126" t="s">
        <v>40</v>
      </c>
      <c r="J16" s="126">
        <v>10</v>
      </c>
      <c r="K16" s="125"/>
      <c r="L16" s="119"/>
      <c r="M16" s="119"/>
      <c r="N16" s="119"/>
      <c r="O16" s="119"/>
      <c r="P16" s="119"/>
      <c r="Q16" s="119"/>
      <c r="R16" s="119"/>
      <c r="S16" s="113"/>
    </row>
    <row r="17" spans="1:19" x14ac:dyDescent="0.3">
      <c r="A17" s="126">
        <v>10</v>
      </c>
      <c r="B17" s="239" t="s">
        <v>41</v>
      </c>
      <c r="C17" s="239"/>
      <c r="D17" s="239"/>
      <c r="E17" s="239"/>
      <c r="F17" s="239"/>
      <c r="G17" s="239"/>
      <c r="H17" s="239"/>
      <c r="I17" s="126" t="s">
        <v>40</v>
      </c>
      <c r="J17" s="126">
        <v>170</v>
      </c>
      <c r="K17" s="125"/>
      <c r="L17" s="119"/>
      <c r="M17" s="119"/>
      <c r="N17" s="119"/>
      <c r="O17" s="119"/>
      <c r="P17" s="119"/>
      <c r="Q17" s="119"/>
      <c r="R17" s="119"/>
      <c r="S17" s="113"/>
    </row>
    <row r="18" spans="1:19" x14ac:dyDescent="0.3">
      <c r="A18" s="126">
        <v>11</v>
      </c>
      <c r="B18" s="239" t="s">
        <v>42</v>
      </c>
      <c r="C18" s="239"/>
      <c r="D18" s="239"/>
      <c r="E18" s="239"/>
      <c r="F18" s="239"/>
      <c r="G18" s="239"/>
      <c r="H18" s="239"/>
      <c r="I18" s="126" t="s">
        <v>40</v>
      </c>
      <c r="J18" s="126">
        <v>170</v>
      </c>
      <c r="K18" s="125"/>
      <c r="L18" s="119"/>
      <c r="M18" s="119"/>
      <c r="N18" s="119"/>
      <c r="O18" s="119"/>
      <c r="P18" s="119"/>
      <c r="Q18" s="119"/>
      <c r="R18" s="119"/>
      <c r="S18" s="113"/>
    </row>
    <row r="19" spans="1:19" x14ac:dyDescent="0.3">
      <c r="A19" s="126">
        <v>12</v>
      </c>
      <c r="B19" s="239" t="s">
        <v>184</v>
      </c>
      <c r="C19" s="239"/>
      <c r="D19" s="239"/>
      <c r="E19" s="239"/>
      <c r="F19" s="239"/>
      <c r="G19" s="239"/>
      <c r="H19" s="239"/>
      <c r="I19" s="126" t="s">
        <v>40</v>
      </c>
      <c r="J19" s="126">
        <v>20</v>
      </c>
      <c r="K19" s="125"/>
      <c r="L19" s="119"/>
      <c r="M19" s="119"/>
      <c r="N19" s="119"/>
      <c r="O19" s="119"/>
      <c r="P19" s="119"/>
      <c r="Q19" s="119"/>
      <c r="R19" s="119"/>
      <c r="S19" s="113">
        <f>SUM(J8:J19)</f>
        <v>396</v>
      </c>
    </row>
    <row r="20" spans="1:19" ht="18.75" customHeight="1" x14ac:dyDescent="0.3">
      <c r="B20" s="233" t="s">
        <v>198</v>
      </c>
      <c r="C20" s="233"/>
      <c r="D20" s="233"/>
      <c r="E20" s="233"/>
      <c r="F20" s="233"/>
      <c r="G20" s="233"/>
      <c r="H20" s="233"/>
      <c r="I20" s="233"/>
      <c r="J20" s="233"/>
      <c r="K20" s="233"/>
      <c r="L20" s="120"/>
      <c r="M20" s="120"/>
      <c r="N20" s="120"/>
      <c r="O20" s="120"/>
      <c r="P20" s="120"/>
      <c r="Q20" s="120"/>
      <c r="R20" s="120"/>
      <c r="S20" s="113"/>
    </row>
    <row r="21" spans="1:19" ht="33" x14ac:dyDescent="0.3">
      <c r="A21" s="121" t="s">
        <v>2</v>
      </c>
      <c r="B21" s="245" t="s">
        <v>44</v>
      </c>
      <c r="C21" s="245"/>
      <c r="D21" s="245"/>
      <c r="E21" s="245"/>
      <c r="F21" s="245" t="s">
        <v>45</v>
      </c>
      <c r="G21" s="245"/>
      <c r="H21" s="245"/>
      <c r="I21" s="122" t="s">
        <v>33</v>
      </c>
      <c r="J21" s="122" t="s">
        <v>34</v>
      </c>
      <c r="K21" s="128" t="s">
        <v>5</v>
      </c>
      <c r="L21" s="129"/>
      <c r="M21" s="129"/>
      <c r="N21" s="129"/>
      <c r="O21" s="129"/>
      <c r="P21" s="129"/>
      <c r="Q21" s="129"/>
      <c r="R21" s="129"/>
      <c r="S21" s="113"/>
    </row>
    <row r="22" spans="1:19" ht="38.25" customHeight="1" x14ac:dyDescent="0.3">
      <c r="A22" s="126">
        <v>1</v>
      </c>
      <c r="B22" s="239" t="s">
        <v>46</v>
      </c>
      <c r="C22" s="239"/>
      <c r="D22" s="239"/>
      <c r="E22" s="239"/>
      <c r="F22" s="241" t="s">
        <v>47</v>
      </c>
      <c r="G22" s="242"/>
      <c r="H22" s="243"/>
      <c r="I22" s="126" t="s">
        <v>48</v>
      </c>
      <c r="J22" s="126">
        <v>20</v>
      </c>
      <c r="K22" s="125"/>
      <c r="L22" s="119"/>
      <c r="M22" s="119"/>
      <c r="N22" s="119"/>
      <c r="O22" s="119"/>
      <c r="P22" s="119"/>
      <c r="Q22" s="119"/>
      <c r="R22" s="119"/>
      <c r="S22" s="113"/>
    </row>
    <row r="23" spans="1:19" ht="22.5" customHeight="1" x14ac:dyDescent="0.3">
      <c r="A23" s="126">
        <v>2</v>
      </c>
      <c r="B23" s="239" t="s">
        <v>49</v>
      </c>
      <c r="C23" s="239"/>
      <c r="D23" s="239"/>
      <c r="E23" s="239"/>
      <c r="F23" s="239" t="s">
        <v>50</v>
      </c>
      <c r="G23" s="239"/>
      <c r="H23" s="239"/>
      <c r="I23" s="126" t="s">
        <v>48</v>
      </c>
      <c r="J23" s="126">
        <v>20</v>
      </c>
      <c r="K23" s="125"/>
      <c r="L23" s="119"/>
      <c r="M23" s="119"/>
      <c r="N23" s="119"/>
      <c r="O23" s="119"/>
      <c r="P23" s="119"/>
      <c r="Q23" s="119"/>
      <c r="R23" s="119"/>
      <c r="S23" s="113"/>
    </row>
    <row r="24" spans="1:19" ht="22.5" customHeight="1" x14ac:dyDescent="0.3">
      <c r="A24" s="126">
        <v>3</v>
      </c>
      <c r="B24" s="239" t="s">
        <v>51</v>
      </c>
      <c r="C24" s="239"/>
      <c r="D24" s="239"/>
      <c r="E24" s="239"/>
      <c r="F24" s="239" t="s">
        <v>52</v>
      </c>
      <c r="G24" s="239"/>
      <c r="H24" s="239"/>
      <c r="I24" s="126" t="s">
        <v>48</v>
      </c>
      <c r="J24" s="126">
        <v>20</v>
      </c>
      <c r="K24" s="125"/>
      <c r="L24" s="119"/>
      <c r="M24" s="119"/>
      <c r="N24" s="119"/>
      <c r="O24" s="119"/>
      <c r="P24" s="119"/>
      <c r="Q24" s="119"/>
      <c r="R24" s="119"/>
      <c r="S24" s="113"/>
    </row>
    <row r="25" spans="1:19" ht="22.5" customHeight="1" x14ac:dyDescent="0.3">
      <c r="A25" s="126">
        <v>4</v>
      </c>
      <c r="B25" s="239" t="s">
        <v>53</v>
      </c>
      <c r="C25" s="239"/>
      <c r="D25" s="239"/>
      <c r="E25" s="239"/>
      <c r="F25" s="239" t="s">
        <v>54</v>
      </c>
      <c r="G25" s="239"/>
      <c r="H25" s="239"/>
      <c r="I25" s="126" t="s">
        <v>48</v>
      </c>
      <c r="J25" s="126">
        <v>20</v>
      </c>
      <c r="K25" s="125"/>
      <c r="L25" s="119"/>
      <c r="M25" s="119"/>
      <c r="N25" s="119"/>
      <c r="O25" s="119"/>
      <c r="P25" s="119"/>
      <c r="Q25" s="119"/>
      <c r="R25" s="119"/>
      <c r="S25" s="113"/>
    </row>
    <row r="26" spans="1:19" ht="18.75" customHeight="1" x14ac:dyDescent="0.3">
      <c r="A26" s="126">
        <v>5</v>
      </c>
      <c r="B26" s="239" t="s">
        <v>55</v>
      </c>
      <c r="C26" s="239"/>
      <c r="D26" s="239"/>
      <c r="E26" s="239"/>
      <c r="F26" s="239" t="s">
        <v>56</v>
      </c>
      <c r="G26" s="239"/>
      <c r="H26" s="239"/>
      <c r="I26" s="126" t="s">
        <v>48</v>
      </c>
      <c r="J26" s="126">
        <v>30</v>
      </c>
      <c r="K26" s="125"/>
      <c r="L26" s="119"/>
      <c r="M26" s="119"/>
      <c r="N26" s="119"/>
      <c r="O26" s="119"/>
      <c r="P26" s="119"/>
      <c r="Q26" s="119"/>
      <c r="R26" s="119"/>
      <c r="S26" s="113"/>
    </row>
    <row r="27" spans="1:19" ht="30.75" customHeight="1" x14ac:dyDescent="0.3">
      <c r="A27" s="126">
        <v>6</v>
      </c>
      <c r="B27" s="239" t="s">
        <v>57</v>
      </c>
      <c r="C27" s="239"/>
      <c r="D27" s="239"/>
      <c r="E27" s="239"/>
      <c r="F27" s="239" t="s">
        <v>58</v>
      </c>
      <c r="G27" s="239"/>
      <c r="H27" s="239"/>
      <c r="I27" s="126" t="s">
        <v>48</v>
      </c>
      <c r="J27" s="126">
        <v>1</v>
      </c>
      <c r="K27" s="125"/>
      <c r="L27" s="119"/>
      <c r="M27" s="119"/>
      <c r="N27" s="119"/>
      <c r="O27" s="119"/>
      <c r="P27" s="119"/>
      <c r="Q27" s="119"/>
      <c r="R27" s="119"/>
      <c r="S27" s="113"/>
    </row>
    <row r="28" spans="1:19" ht="32.25" customHeight="1" x14ac:dyDescent="0.3">
      <c r="A28" s="126">
        <v>7</v>
      </c>
      <c r="B28" s="239" t="s">
        <v>59</v>
      </c>
      <c r="C28" s="239"/>
      <c r="D28" s="239"/>
      <c r="E28" s="239"/>
      <c r="F28" s="239" t="s">
        <v>60</v>
      </c>
      <c r="G28" s="239"/>
      <c r="H28" s="239"/>
      <c r="I28" s="126" t="s">
        <v>48</v>
      </c>
      <c r="J28" s="126">
        <v>20</v>
      </c>
      <c r="K28" s="125"/>
      <c r="L28" s="119"/>
      <c r="M28" s="119"/>
      <c r="N28" s="119"/>
      <c r="O28" s="119"/>
      <c r="P28" s="119"/>
      <c r="Q28" s="119"/>
      <c r="R28" s="119"/>
      <c r="S28" s="113"/>
    </row>
    <row r="29" spans="1:19" ht="17.25" customHeight="1" x14ac:dyDescent="0.3">
      <c r="A29" s="130">
        <v>8</v>
      </c>
      <c r="B29" s="131" t="s">
        <v>167</v>
      </c>
      <c r="C29" s="132"/>
      <c r="D29" s="132"/>
      <c r="E29" s="133"/>
      <c r="F29" s="134" t="s">
        <v>62</v>
      </c>
      <c r="G29" s="135"/>
      <c r="H29" s="136"/>
      <c r="I29" s="130" t="s">
        <v>48</v>
      </c>
      <c r="J29" s="130">
        <v>30</v>
      </c>
      <c r="K29" s="137"/>
      <c r="L29" s="138"/>
      <c r="M29" s="138"/>
      <c r="N29" s="138"/>
      <c r="O29" s="138"/>
      <c r="P29" s="138"/>
      <c r="Q29" s="138"/>
      <c r="R29" s="138"/>
      <c r="S29" s="113"/>
    </row>
    <row r="30" spans="1:19" ht="17.25" customHeight="1" x14ac:dyDescent="0.3">
      <c r="A30" s="130">
        <v>9</v>
      </c>
      <c r="B30" s="131" t="s">
        <v>168</v>
      </c>
      <c r="C30" s="132"/>
      <c r="D30" s="132"/>
      <c r="E30" s="133"/>
      <c r="F30" s="134" t="s">
        <v>63</v>
      </c>
      <c r="G30" s="135"/>
      <c r="H30" s="136"/>
      <c r="I30" s="130" t="s">
        <v>64</v>
      </c>
      <c r="J30" s="130">
        <v>30</v>
      </c>
      <c r="K30" s="137"/>
      <c r="L30" s="138"/>
      <c r="M30" s="138"/>
      <c r="N30" s="138"/>
      <c r="O30" s="138"/>
      <c r="P30" s="138"/>
      <c r="Q30" s="138"/>
      <c r="R30" s="138"/>
      <c r="S30" s="113">
        <f>SUM(J22:J30)</f>
        <v>191</v>
      </c>
    </row>
    <row r="31" spans="1:19" s="142" customFormat="1" ht="22.5" customHeight="1" x14ac:dyDescent="0.3">
      <c r="A31" s="139"/>
      <c r="B31" s="247" t="s">
        <v>199</v>
      </c>
      <c r="C31" s="247"/>
      <c r="D31" s="247"/>
      <c r="E31" s="247"/>
      <c r="F31" s="247"/>
      <c r="G31" s="247"/>
      <c r="H31" s="247"/>
      <c r="I31" s="247"/>
      <c r="J31" s="247"/>
      <c r="K31" s="247"/>
      <c r="L31" s="140"/>
      <c r="M31" s="140"/>
      <c r="N31" s="140"/>
      <c r="O31" s="140"/>
      <c r="P31" s="140"/>
      <c r="Q31" s="140"/>
      <c r="R31" s="140"/>
      <c r="S31" s="141"/>
    </row>
    <row r="32" spans="1:19" x14ac:dyDescent="0.3">
      <c r="A32" s="143" t="s">
        <v>2</v>
      </c>
      <c r="B32" s="144" t="s">
        <v>65</v>
      </c>
      <c r="C32" s="145"/>
      <c r="D32" s="145"/>
      <c r="E32" s="146"/>
      <c r="F32" s="248" t="s">
        <v>45</v>
      </c>
      <c r="G32" s="249"/>
      <c r="H32" s="250"/>
      <c r="I32" s="147" t="s">
        <v>33</v>
      </c>
      <c r="J32" s="147" t="s">
        <v>34</v>
      </c>
      <c r="K32" s="148" t="s">
        <v>5</v>
      </c>
      <c r="L32" s="149"/>
      <c r="M32" s="149"/>
      <c r="N32" s="149"/>
      <c r="O32" s="149"/>
      <c r="P32" s="149"/>
      <c r="Q32" s="149"/>
      <c r="R32" s="149"/>
      <c r="S32" s="113"/>
    </row>
    <row r="33" spans="1:20" ht="15.75" customHeight="1" x14ac:dyDescent="0.3">
      <c r="A33" s="126">
        <v>1</v>
      </c>
      <c r="B33" s="239" t="s">
        <v>66</v>
      </c>
      <c r="C33" s="239"/>
      <c r="D33" s="239"/>
      <c r="E33" s="239"/>
      <c r="F33" s="240" t="s">
        <v>67</v>
      </c>
      <c r="G33" s="240"/>
      <c r="H33" s="240"/>
      <c r="I33" s="126" t="s">
        <v>64</v>
      </c>
      <c r="J33" s="126">
        <v>284</v>
      </c>
      <c r="K33" s="125"/>
      <c r="L33" s="119"/>
      <c r="M33" s="119"/>
      <c r="N33" s="119"/>
      <c r="O33" s="119"/>
      <c r="P33" s="119"/>
      <c r="Q33" s="119"/>
      <c r="R33" s="119"/>
      <c r="S33" s="113"/>
    </row>
    <row r="34" spans="1:20" x14ac:dyDescent="0.3">
      <c r="A34" s="126">
        <v>2</v>
      </c>
      <c r="B34" s="239" t="s">
        <v>68</v>
      </c>
      <c r="C34" s="239"/>
      <c r="D34" s="239"/>
      <c r="E34" s="239"/>
      <c r="F34" s="240" t="s">
        <v>67</v>
      </c>
      <c r="G34" s="240"/>
      <c r="H34" s="240"/>
      <c r="I34" s="126" t="s">
        <v>40</v>
      </c>
      <c r="J34" s="126">
        <v>20</v>
      </c>
      <c r="K34" s="125"/>
      <c r="L34" s="119"/>
      <c r="M34" s="119"/>
      <c r="N34" s="119"/>
      <c r="O34" s="119"/>
      <c r="P34" s="119"/>
      <c r="Q34" s="119"/>
      <c r="R34" s="119"/>
      <c r="S34" s="113"/>
    </row>
    <row r="35" spans="1:20" x14ac:dyDescent="0.3">
      <c r="A35" s="126">
        <v>3</v>
      </c>
      <c r="B35" s="239" t="s">
        <v>69</v>
      </c>
      <c r="C35" s="239"/>
      <c r="D35" s="239"/>
      <c r="E35" s="239"/>
      <c r="F35" s="240" t="s">
        <v>70</v>
      </c>
      <c r="G35" s="240"/>
      <c r="H35" s="240"/>
      <c r="I35" s="126" t="s">
        <v>71</v>
      </c>
      <c r="J35" s="126">
        <v>5</v>
      </c>
      <c r="K35" s="125"/>
      <c r="L35" s="119"/>
      <c r="M35" s="119"/>
      <c r="N35" s="119"/>
      <c r="O35" s="119"/>
      <c r="P35" s="119"/>
      <c r="Q35" s="119"/>
      <c r="R35" s="119"/>
      <c r="S35" s="113"/>
    </row>
    <row r="36" spans="1:20" x14ac:dyDescent="0.3">
      <c r="A36" s="126">
        <v>4</v>
      </c>
      <c r="B36" s="239" t="s">
        <v>72</v>
      </c>
      <c r="C36" s="239"/>
      <c r="D36" s="239"/>
      <c r="E36" s="239"/>
      <c r="F36" s="240" t="s">
        <v>70</v>
      </c>
      <c r="G36" s="240"/>
      <c r="H36" s="240"/>
      <c r="I36" s="126" t="s">
        <v>40</v>
      </c>
      <c r="J36" s="126">
        <v>20</v>
      </c>
      <c r="K36" s="125"/>
      <c r="L36" s="119"/>
      <c r="M36" s="119"/>
      <c r="N36" s="119"/>
      <c r="O36" s="119"/>
      <c r="P36" s="119"/>
      <c r="Q36" s="119"/>
      <c r="R36" s="119"/>
      <c r="S36" s="113"/>
    </row>
    <row r="37" spans="1:20" x14ac:dyDescent="0.3">
      <c r="A37" s="126">
        <v>5</v>
      </c>
      <c r="B37" s="239" t="s">
        <v>123</v>
      </c>
      <c r="C37" s="239"/>
      <c r="D37" s="239"/>
      <c r="E37" s="239"/>
      <c r="F37" s="240" t="s">
        <v>70</v>
      </c>
      <c r="G37" s="240"/>
      <c r="H37" s="240"/>
      <c r="I37" s="126" t="s">
        <v>40</v>
      </c>
      <c r="J37" s="126">
        <v>5</v>
      </c>
      <c r="K37" s="125"/>
      <c r="L37" s="119"/>
      <c r="M37" s="119"/>
      <c r="N37" s="119"/>
      <c r="O37" s="119"/>
      <c r="P37" s="119"/>
      <c r="Q37" s="119"/>
      <c r="R37" s="119"/>
      <c r="S37" s="113"/>
    </row>
    <row r="38" spans="1:20" ht="15.75" customHeight="1" x14ac:dyDescent="0.3">
      <c r="A38" s="126">
        <v>6</v>
      </c>
      <c r="B38" s="239" t="s">
        <v>73</v>
      </c>
      <c r="C38" s="244"/>
      <c r="D38" s="244"/>
      <c r="E38" s="244"/>
      <c r="F38" s="240" t="s">
        <v>70</v>
      </c>
      <c r="G38" s="240"/>
      <c r="H38" s="240"/>
      <c r="I38" s="126" t="s">
        <v>40</v>
      </c>
      <c r="J38" s="126">
        <v>80</v>
      </c>
      <c r="K38" s="125"/>
      <c r="L38" s="119"/>
      <c r="M38" s="119"/>
      <c r="N38" s="119"/>
      <c r="O38" s="119"/>
      <c r="P38" s="119"/>
      <c r="Q38" s="119"/>
      <c r="R38" s="119"/>
      <c r="S38" s="113"/>
    </row>
    <row r="39" spans="1:20" ht="16.5" customHeight="1" x14ac:dyDescent="0.3">
      <c r="A39" s="126">
        <v>7</v>
      </c>
      <c r="B39" s="239" t="s">
        <v>74</v>
      </c>
      <c r="C39" s="239"/>
      <c r="D39" s="239"/>
      <c r="E39" s="239"/>
      <c r="F39" s="240" t="s">
        <v>67</v>
      </c>
      <c r="G39" s="240"/>
      <c r="H39" s="240"/>
      <c r="I39" s="126" t="s">
        <v>125</v>
      </c>
      <c r="J39" s="126">
        <v>40</v>
      </c>
      <c r="K39" s="125"/>
      <c r="L39" s="119"/>
      <c r="M39" s="119"/>
      <c r="N39" s="119"/>
      <c r="O39" s="119"/>
      <c r="P39" s="119"/>
      <c r="Q39" s="119"/>
      <c r="R39" s="119"/>
      <c r="S39" s="113"/>
    </row>
    <row r="40" spans="1:20" ht="15.75" customHeight="1" x14ac:dyDescent="0.3">
      <c r="A40" s="126">
        <v>8</v>
      </c>
      <c r="B40" s="239" t="s">
        <v>75</v>
      </c>
      <c r="C40" s="239"/>
      <c r="D40" s="239"/>
      <c r="E40" s="239"/>
      <c r="F40" s="240" t="s">
        <v>70</v>
      </c>
      <c r="G40" s="240"/>
      <c r="H40" s="240"/>
      <c r="I40" s="126" t="s">
        <v>71</v>
      </c>
      <c r="J40" s="126">
        <v>5</v>
      </c>
      <c r="K40" s="125"/>
      <c r="L40" s="119"/>
      <c r="M40" s="119"/>
      <c r="N40" s="119"/>
      <c r="O40" s="119"/>
      <c r="P40" s="119"/>
      <c r="Q40" s="119"/>
      <c r="R40" s="119"/>
      <c r="S40" s="113"/>
    </row>
    <row r="41" spans="1:20" x14ac:dyDescent="0.3">
      <c r="A41" s="126">
        <v>9</v>
      </c>
      <c r="B41" s="239" t="s">
        <v>76</v>
      </c>
      <c r="C41" s="239"/>
      <c r="D41" s="239"/>
      <c r="E41" s="239"/>
      <c r="F41" s="240" t="s">
        <v>70</v>
      </c>
      <c r="G41" s="240"/>
      <c r="H41" s="240"/>
      <c r="I41" s="126" t="s">
        <v>40</v>
      </c>
      <c r="J41" s="126">
        <v>20</v>
      </c>
      <c r="K41" s="125"/>
      <c r="L41" s="119"/>
      <c r="M41" s="119"/>
      <c r="N41" s="119"/>
      <c r="O41" s="119"/>
      <c r="P41" s="119"/>
      <c r="Q41" s="119"/>
      <c r="R41" s="119"/>
      <c r="S41" s="113"/>
    </row>
    <row r="42" spans="1:20" x14ac:dyDescent="0.3">
      <c r="A42" s="126">
        <v>10</v>
      </c>
      <c r="B42" s="239" t="s">
        <v>77</v>
      </c>
      <c r="C42" s="239"/>
      <c r="D42" s="239"/>
      <c r="E42" s="239"/>
      <c r="F42" s="240" t="s">
        <v>70</v>
      </c>
      <c r="G42" s="240"/>
      <c r="H42" s="240"/>
      <c r="I42" s="126" t="s">
        <v>40</v>
      </c>
      <c r="J42" s="126">
        <v>1</v>
      </c>
      <c r="K42" s="125"/>
      <c r="L42" s="119"/>
      <c r="M42" s="119"/>
      <c r="N42" s="119"/>
      <c r="O42" s="119"/>
      <c r="P42" s="119"/>
      <c r="Q42" s="119"/>
      <c r="R42" s="119"/>
      <c r="S42" s="113"/>
    </row>
    <row r="43" spans="1:20" x14ac:dyDescent="0.3">
      <c r="A43" s="126">
        <v>11</v>
      </c>
      <c r="B43" s="239" t="s">
        <v>78</v>
      </c>
      <c r="C43" s="239"/>
      <c r="D43" s="239"/>
      <c r="E43" s="239"/>
      <c r="F43" s="240" t="s">
        <v>70</v>
      </c>
      <c r="G43" s="240"/>
      <c r="H43" s="240"/>
      <c r="I43" s="126" t="s">
        <v>40</v>
      </c>
      <c r="J43" s="126">
        <v>20</v>
      </c>
      <c r="K43" s="125"/>
      <c r="L43" s="119"/>
      <c r="M43" s="119"/>
      <c r="N43" s="119"/>
      <c r="O43" s="119"/>
      <c r="P43" s="119"/>
      <c r="Q43" s="119"/>
      <c r="R43" s="119"/>
      <c r="S43" s="113"/>
    </row>
    <row r="44" spans="1:20" x14ac:dyDescent="0.3">
      <c r="A44" s="126">
        <v>12</v>
      </c>
      <c r="B44" s="239" t="s">
        <v>79</v>
      </c>
      <c r="C44" s="239"/>
      <c r="D44" s="239"/>
      <c r="E44" s="239"/>
      <c r="F44" s="240" t="s">
        <v>70</v>
      </c>
      <c r="G44" s="240"/>
      <c r="H44" s="240"/>
      <c r="I44" s="126" t="s">
        <v>40</v>
      </c>
      <c r="J44" s="126">
        <v>20</v>
      </c>
      <c r="K44" s="125"/>
      <c r="L44" s="119"/>
      <c r="M44" s="119"/>
      <c r="N44" s="119"/>
      <c r="O44" s="119"/>
      <c r="P44" s="119"/>
      <c r="Q44" s="119"/>
      <c r="R44" s="119"/>
      <c r="S44" s="113">
        <f>SUM(J33:J44)</f>
        <v>520</v>
      </c>
    </row>
    <row r="45" spans="1:20" ht="18.75" customHeight="1" x14ac:dyDescent="0.3">
      <c r="B45" s="233" t="s">
        <v>80</v>
      </c>
      <c r="C45" s="233"/>
      <c r="D45" s="233"/>
      <c r="E45" s="233"/>
      <c r="F45" s="233"/>
      <c r="G45" s="233"/>
      <c r="H45" s="233"/>
      <c r="I45" s="233"/>
      <c r="J45" s="233"/>
      <c r="K45" s="233"/>
      <c r="L45" s="120"/>
      <c r="M45" s="120"/>
      <c r="N45" s="120"/>
      <c r="O45" s="120"/>
      <c r="P45" s="120"/>
      <c r="Q45" s="120"/>
      <c r="R45" s="120"/>
      <c r="S45" s="113"/>
    </row>
    <row r="46" spans="1:20" ht="18.75" customHeight="1" x14ac:dyDescent="0.3">
      <c r="B46" s="233" t="s">
        <v>81</v>
      </c>
      <c r="C46" s="233"/>
      <c r="D46" s="233"/>
      <c r="E46" s="233"/>
      <c r="F46" s="233"/>
      <c r="G46" s="233"/>
      <c r="H46" s="233"/>
      <c r="I46" s="233"/>
      <c r="J46" s="233"/>
      <c r="K46" s="233"/>
      <c r="L46" s="120"/>
      <c r="M46" s="120"/>
      <c r="N46" s="120"/>
      <c r="O46" s="120"/>
      <c r="P46" s="120"/>
      <c r="Q46" s="120"/>
      <c r="R46" s="120"/>
      <c r="S46" s="113"/>
    </row>
    <row r="47" spans="1:20" ht="33" x14ac:dyDescent="0.3">
      <c r="A47" s="122" t="s">
        <v>2</v>
      </c>
      <c r="B47" s="245" t="s">
        <v>82</v>
      </c>
      <c r="C47" s="245"/>
      <c r="D47" s="245"/>
      <c r="E47" s="245"/>
      <c r="F47" s="122" t="s">
        <v>83</v>
      </c>
      <c r="G47" s="122" t="s">
        <v>34</v>
      </c>
      <c r="H47" s="245" t="s">
        <v>84</v>
      </c>
      <c r="I47" s="245"/>
      <c r="J47" s="245" t="s">
        <v>85</v>
      </c>
      <c r="K47" s="245"/>
      <c r="L47" s="118"/>
      <c r="M47" s="118"/>
      <c r="N47" s="118"/>
      <c r="O47" s="118"/>
      <c r="P47" s="118"/>
      <c r="Q47" s="118"/>
      <c r="R47" s="118"/>
      <c r="S47" s="113"/>
    </row>
    <row r="48" spans="1:20" s="138" customFormat="1" ht="18" customHeight="1" x14ac:dyDescent="0.25">
      <c r="A48" s="130">
        <v>1</v>
      </c>
      <c r="B48" s="251" t="s">
        <v>145</v>
      </c>
      <c r="C48" s="251"/>
      <c r="D48" s="251"/>
      <c r="E48" s="251"/>
      <c r="F48" s="126" t="s">
        <v>86</v>
      </c>
      <c r="G48" s="130">
        <v>1</v>
      </c>
      <c r="H48" s="252"/>
      <c r="I48" s="252"/>
      <c r="J48" s="253">
        <f>G48*H48</f>
        <v>0</v>
      </c>
      <c r="K48" s="253"/>
      <c r="L48" s="150"/>
      <c r="M48" s="150"/>
      <c r="N48" s="150"/>
      <c r="O48" s="150"/>
      <c r="P48" s="150"/>
      <c r="Q48" s="150"/>
      <c r="R48" s="150"/>
      <c r="S48" s="113">
        <f>G48*H48</f>
        <v>0</v>
      </c>
      <c r="T48" s="113"/>
    </row>
    <row r="49" spans="1:20" s="138" customFormat="1" ht="18" customHeight="1" x14ac:dyDescent="0.25">
      <c r="A49" s="130">
        <v>2</v>
      </c>
      <c r="B49" s="251" t="s">
        <v>146</v>
      </c>
      <c r="C49" s="251"/>
      <c r="D49" s="251"/>
      <c r="E49" s="251"/>
      <c r="F49" s="126" t="s">
        <v>86</v>
      </c>
      <c r="G49" s="130">
        <v>24</v>
      </c>
      <c r="H49" s="252"/>
      <c r="I49" s="252"/>
      <c r="J49" s="253">
        <f t="shared" ref="J49:J50" si="0">G49*H49</f>
        <v>0</v>
      </c>
      <c r="K49" s="253"/>
      <c r="L49" s="150"/>
      <c r="M49" s="150"/>
      <c r="N49" s="150"/>
      <c r="O49" s="150"/>
      <c r="P49" s="150"/>
      <c r="Q49" s="150"/>
      <c r="R49" s="150"/>
      <c r="S49" s="113">
        <f t="shared" ref="S49:S50" si="1">G49*H49</f>
        <v>0</v>
      </c>
    </row>
    <row r="50" spans="1:20" s="138" customFormat="1" ht="18" customHeight="1" x14ac:dyDescent="0.25">
      <c r="A50" s="130">
        <v>3</v>
      </c>
      <c r="B50" s="251" t="s">
        <v>147</v>
      </c>
      <c r="C50" s="251"/>
      <c r="D50" s="251"/>
      <c r="E50" s="251"/>
      <c r="F50" s="126" t="s">
        <v>86</v>
      </c>
      <c r="G50" s="130">
        <v>24</v>
      </c>
      <c r="H50" s="252"/>
      <c r="I50" s="252"/>
      <c r="J50" s="253">
        <f t="shared" si="0"/>
        <v>0</v>
      </c>
      <c r="K50" s="253"/>
      <c r="L50" s="150"/>
      <c r="M50" s="150"/>
      <c r="N50" s="150"/>
      <c r="O50" s="150"/>
      <c r="P50" s="150"/>
      <c r="Q50" s="150"/>
      <c r="R50" s="150"/>
      <c r="S50" s="113">
        <f t="shared" si="1"/>
        <v>0</v>
      </c>
    </row>
    <row r="51" spans="1:20" x14ac:dyDescent="0.3">
      <c r="A51" s="245" t="s">
        <v>87</v>
      </c>
      <c r="B51" s="245"/>
      <c r="C51" s="245"/>
      <c r="D51" s="245"/>
      <c r="E51" s="245"/>
      <c r="F51" s="122"/>
      <c r="G51" s="125"/>
      <c r="H51" s="253"/>
      <c r="I51" s="253"/>
      <c r="J51" s="257">
        <f>SUM(J48:K50)</f>
        <v>0</v>
      </c>
      <c r="K51" s="257"/>
      <c r="L51" s="151"/>
      <c r="M51" s="151"/>
      <c r="N51" s="151"/>
      <c r="O51" s="151"/>
      <c r="P51" s="151"/>
      <c r="Q51" s="151"/>
      <c r="R51" s="151"/>
      <c r="S51" s="141">
        <f>SUM(S48:S50)</f>
        <v>0</v>
      </c>
      <c r="T51" s="152">
        <f>J51-S51</f>
        <v>0</v>
      </c>
    </row>
    <row r="52" spans="1:20" ht="21" customHeight="1" x14ac:dyDescent="0.3">
      <c r="B52" s="233" t="s">
        <v>200</v>
      </c>
      <c r="C52" s="233"/>
      <c r="D52" s="233"/>
      <c r="E52" s="233"/>
      <c r="F52" s="233"/>
      <c r="G52" s="233"/>
      <c r="H52" s="233"/>
      <c r="I52" s="233"/>
      <c r="J52" s="233"/>
      <c r="K52" s="233"/>
      <c r="L52" s="120"/>
      <c r="M52" s="120"/>
      <c r="N52" s="120"/>
      <c r="O52" s="120"/>
      <c r="P52" s="120"/>
      <c r="Q52" s="120"/>
      <c r="R52" s="120"/>
      <c r="S52" s="113"/>
      <c r="T52" s="152"/>
    </row>
    <row r="53" spans="1:20" s="124" customFormat="1" ht="49.5" x14ac:dyDescent="0.3">
      <c r="A53" s="122" t="s">
        <v>2</v>
      </c>
      <c r="B53" s="245" t="s">
        <v>89</v>
      </c>
      <c r="C53" s="245"/>
      <c r="D53" s="122" t="s">
        <v>90</v>
      </c>
      <c r="E53" s="122" t="s">
        <v>91</v>
      </c>
      <c r="F53" s="122" t="s">
        <v>92</v>
      </c>
      <c r="G53" s="122" t="s">
        <v>93</v>
      </c>
      <c r="H53" s="245" t="s">
        <v>94</v>
      </c>
      <c r="I53" s="245"/>
      <c r="J53" s="245" t="s">
        <v>95</v>
      </c>
      <c r="K53" s="245"/>
      <c r="L53" s="118"/>
      <c r="M53" s="118"/>
      <c r="N53" s="118"/>
      <c r="O53" s="118"/>
      <c r="P53" s="118"/>
      <c r="Q53" s="118"/>
      <c r="R53" s="118"/>
      <c r="S53" s="153"/>
    </row>
    <row r="54" spans="1:20" ht="17.25" customHeight="1" x14ac:dyDescent="0.3">
      <c r="A54" s="254" t="s">
        <v>177</v>
      </c>
      <c r="B54" s="254"/>
      <c r="C54" s="254"/>
      <c r="D54" s="154"/>
      <c r="E54" s="154"/>
      <c r="F54" s="154"/>
      <c r="G54" s="154"/>
      <c r="H54" s="255"/>
      <c r="I54" s="256"/>
      <c r="J54" s="255"/>
      <c r="K54" s="256"/>
      <c r="L54" s="118"/>
      <c r="M54" s="118"/>
      <c r="N54" s="118"/>
      <c r="O54" s="118"/>
      <c r="P54" s="118"/>
      <c r="Q54" s="118"/>
      <c r="R54" s="118"/>
      <c r="S54" s="155"/>
    </row>
    <row r="55" spans="1:20" ht="17.25" customHeight="1" x14ac:dyDescent="0.3">
      <c r="A55" s="126">
        <v>1</v>
      </c>
      <c r="B55" s="239" t="s">
        <v>96</v>
      </c>
      <c r="C55" s="239"/>
      <c r="D55" s="126" t="s">
        <v>97</v>
      </c>
      <c r="E55" s="126" t="s">
        <v>98</v>
      </c>
      <c r="F55" s="126">
        <v>50</v>
      </c>
      <c r="G55" s="156"/>
      <c r="H55" s="253"/>
      <c r="I55" s="253"/>
      <c r="J55" s="258" t="s">
        <v>138</v>
      </c>
      <c r="K55" s="259"/>
      <c r="L55" s="118"/>
      <c r="M55" s="118"/>
      <c r="N55" s="118"/>
      <c r="O55" s="118"/>
      <c r="P55" s="118"/>
      <c r="Q55" s="118"/>
      <c r="R55" s="118"/>
      <c r="S55" s="155">
        <f>F55*G55</f>
        <v>0</v>
      </c>
    </row>
    <row r="56" spans="1:20" ht="17.25" customHeight="1" x14ac:dyDescent="0.3">
      <c r="A56" s="126">
        <v>2</v>
      </c>
      <c r="B56" s="239" t="s">
        <v>99</v>
      </c>
      <c r="C56" s="239"/>
      <c r="D56" s="126" t="s">
        <v>97</v>
      </c>
      <c r="E56" s="126" t="s">
        <v>98</v>
      </c>
      <c r="F56" s="126">
        <v>59</v>
      </c>
      <c r="G56" s="156"/>
      <c r="H56" s="253"/>
      <c r="I56" s="253"/>
      <c r="J56" s="260"/>
      <c r="K56" s="261"/>
      <c r="L56" s="118"/>
      <c r="M56" s="118"/>
      <c r="N56" s="118"/>
      <c r="O56" s="118"/>
      <c r="P56" s="118"/>
      <c r="Q56" s="118"/>
      <c r="R56" s="118"/>
      <c r="S56" s="155">
        <f t="shared" ref="S56:S61" si="2">F56*G56</f>
        <v>0</v>
      </c>
    </row>
    <row r="57" spans="1:20" ht="17.25" customHeight="1" x14ac:dyDescent="0.3">
      <c r="A57" s="126">
        <v>3</v>
      </c>
      <c r="B57" s="239" t="s">
        <v>100</v>
      </c>
      <c r="C57" s="239"/>
      <c r="D57" s="126" t="s">
        <v>97</v>
      </c>
      <c r="E57" s="126" t="s">
        <v>98</v>
      </c>
      <c r="F57" s="126">
        <v>25</v>
      </c>
      <c r="G57" s="156"/>
      <c r="H57" s="253"/>
      <c r="I57" s="253"/>
      <c r="J57" s="260"/>
      <c r="K57" s="261"/>
      <c r="L57" s="118"/>
      <c r="M57" s="118"/>
      <c r="N57" s="118"/>
      <c r="O57" s="118"/>
      <c r="P57" s="118"/>
      <c r="Q57" s="118"/>
      <c r="R57" s="118"/>
      <c r="S57" s="155">
        <f t="shared" si="2"/>
        <v>0</v>
      </c>
    </row>
    <row r="58" spans="1:20" ht="17.25" customHeight="1" x14ac:dyDescent="0.3">
      <c r="A58" s="126">
        <v>4</v>
      </c>
      <c r="B58" s="239" t="s">
        <v>101</v>
      </c>
      <c r="C58" s="239"/>
      <c r="D58" s="126" t="s">
        <v>97</v>
      </c>
      <c r="E58" s="126" t="s">
        <v>98</v>
      </c>
      <c r="F58" s="126">
        <v>50</v>
      </c>
      <c r="G58" s="156"/>
      <c r="H58" s="253"/>
      <c r="I58" s="253"/>
      <c r="J58" s="262"/>
      <c r="K58" s="263"/>
      <c r="L58" s="118"/>
      <c r="M58" s="118"/>
      <c r="N58" s="118"/>
      <c r="O58" s="118"/>
      <c r="P58" s="118"/>
      <c r="Q58" s="118"/>
      <c r="R58" s="118"/>
      <c r="S58" s="155">
        <f t="shared" si="2"/>
        <v>0</v>
      </c>
    </row>
    <row r="59" spans="1:20" ht="17.25" customHeight="1" x14ac:dyDescent="0.3">
      <c r="A59" s="126">
        <v>5</v>
      </c>
      <c r="B59" s="239" t="s">
        <v>102</v>
      </c>
      <c r="C59" s="239"/>
      <c r="D59" s="126" t="s">
        <v>97</v>
      </c>
      <c r="E59" s="126" t="s">
        <v>98</v>
      </c>
      <c r="F59" s="126">
        <v>50</v>
      </c>
      <c r="G59" s="156"/>
      <c r="H59" s="253"/>
      <c r="I59" s="253"/>
      <c r="J59" s="258" t="s">
        <v>138</v>
      </c>
      <c r="K59" s="259"/>
      <c r="L59" s="118"/>
      <c r="M59" s="118"/>
      <c r="N59" s="118"/>
      <c r="O59" s="118"/>
      <c r="P59" s="118"/>
      <c r="Q59" s="118"/>
      <c r="R59" s="118"/>
      <c r="S59" s="155">
        <f t="shared" si="2"/>
        <v>0</v>
      </c>
    </row>
    <row r="60" spans="1:20" ht="17.25" customHeight="1" x14ac:dyDescent="0.3">
      <c r="A60" s="126">
        <v>6</v>
      </c>
      <c r="B60" s="239" t="s">
        <v>103</v>
      </c>
      <c r="C60" s="239"/>
      <c r="D60" s="126" t="s">
        <v>97</v>
      </c>
      <c r="E60" s="126" t="s">
        <v>98</v>
      </c>
      <c r="F60" s="126">
        <v>25</v>
      </c>
      <c r="G60" s="156"/>
      <c r="H60" s="253"/>
      <c r="I60" s="253"/>
      <c r="J60" s="260"/>
      <c r="K60" s="261"/>
      <c r="L60" s="118"/>
      <c r="M60" s="118"/>
      <c r="N60" s="118"/>
      <c r="O60" s="118"/>
      <c r="P60" s="118"/>
      <c r="Q60" s="118"/>
      <c r="R60" s="118"/>
      <c r="S60" s="155">
        <f t="shared" si="2"/>
        <v>0</v>
      </c>
    </row>
    <row r="61" spans="1:20" ht="17.25" customHeight="1" x14ac:dyDescent="0.3">
      <c r="A61" s="126">
        <v>7</v>
      </c>
      <c r="B61" s="239" t="s">
        <v>104</v>
      </c>
      <c r="C61" s="239"/>
      <c r="D61" s="126" t="s">
        <v>97</v>
      </c>
      <c r="E61" s="126" t="s">
        <v>98</v>
      </c>
      <c r="F61" s="126">
        <v>25</v>
      </c>
      <c r="G61" s="156"/>
      <c r="H61" s="253"/>
      <c r="I61" s="253"/>
      <c r="J61" s="262"/>
      <c r="K61" s="263"/>
      <c r="L61" s="118"/>
      <c r="M61" s="118"/>
      <c r="N61" s="118"/>
      <c r="O61" s="118"/>
      <c r="P61" s="118"/>
      <c r="Q61" s="118"/>
      <c r="R61" s="118"/>
      <c r="S61" s="155">
        <f t="shared" si="2"/>
        <v>0</v>
      </c>
    </row>
    <row r="62" spans="1:20" ht="17.25" customHeight="1" x14ac:dyDescent="0.3">
      <c r="A62" s="245" t="s">
        <v>105</v>
      </c>
      <c r="B62" s="245"/>
      <c r="C62" s="245"/>
      <c r="D62" s="154"/>
      <c r="E62" s="154"/>
      <c r="F62" s="154"/>
      <c r="G62" s="154"/>
      <c r="H62" s="257"/>
      <c r="I62" s="257"/>
      <c r="J62" s="248"/>
      <c r="K62" s="250"/>
      <c r="L62" s="139"/>
      <c r="M62" s="139"/>
      <c r="N62" s="139"/>
      <c r="O62" s="139"/>
      <c r="P62" s="139"/>
      <c r="Q62" s="139"/>
      <c r="R62" s="139"/>
      <c r="S62" s="157">
        <f>SUM(S55:S61)</f>
        <v>0</v>
      </c>
      <c r="T62" s="152">
        <f>H62-S62</f>
        <v>0</v>
      </c>
    </row>
    <row r="63" spans="1:20" ht="15" customHeight="1" x14ac:dyDescent="0.3">
      <c r="A63" s="265" t="s">
        <v>178</v>
      </c>
      <c r="B63" s="266"/>
      <c r="C63" s="266"/>
      <c r="D63" s="154"/>
      <c r="E63" s="154"/>
      <c r="F63" s="154"/>
      <c r="G63" s="154"/>
      <c r="H63" s="255"/>
      <c r="I63" s="256"/>
      <c r="J63" s="255"/>
      <c r="K63" s="256"/>
      <c r="L63" s="118"/>
      <c r="M63" s="118"/>
      <c r="N63" s="118"/>
      <c r="O63" s="118"/>
      <c r="P63" s="118"/>
      <c r="Q63" s="118"/>
      <c r="R63" s="118"/>
      <c r="S63" s="155"/>
    </row>
    <row r="64" spans="1:20" x14ac:dyDescent="0.3">
      <c r="A64" s="126">
        <v>1</v>
      </c>
      <c r="B64" s="239" t="s">
        <v>106</v>
      </c>
      <c r="C64" s="239"/>
      <c r="D64" s="158" t="s">
        <v>170</v>
      </c>
      <c r="E64" s="126" t="s">
        <v>107</v>
      </c>
      <c r="F64" s="126">
        <v>20</v>
      </c>
      <c r="G64" s="156"/>
      <c r="H64" s="253"/>
      <c r="I64" s="253"/>
      <c r="J64" s="264"/>
      <c r="K64" s="264"/>
      <c r="L64" s="127"/>
      <c r="M64" s="127"/>
      <c r="N64" s="127"/>
      <c r="O64" s="127"/>
      <c r="P64" s="127"/>
      <c r="Q64" s="127"/>
      <c r="R64" s="127"/>
      <c r="S64" s="155">
        <f>F64*G64</f>
        <v>0</v>
      </c>
    </row>
    <row r="65" spans="1:22" x14ac:dyDescent="0.3">
      <c r="A65" s="126">
        <v>2</v>
      </c>
      <c r="B65" s="239" t="s">
        <v>108</v>
      </c>
      <c r="C65" s="239"/>
      <c r="D65" s="158" t="s">
        <v>170</v>
      </c>
      <c r="E65" s="126" t="s">
        <v>107</v>
      </c>
      <c r="F65" s="126">
        <v>20</v>
      </c>
      <c r="G65" s="156"/>
      <c r="H65" s="253"/>
      <c r="I65" s="253"/>
      <c r="J65" s="264"/>
      <c r="K65" s="264"/>
      <c r="L65" s="127"/>
      <c r="M65" s="127"/>
      <c r="N65" s="127"/>
      <c r="O65" s="127"/>
      <c r="P65" s="127"/>
      <c r="Q65" s="127"/>
      <c r="R65" s="127"/>
      <c r="S65" s="155">
        <f t="shared" ref="S65:S72" si="3">F65*G65</f>
        <v>0</v>
      </c>
    </row>
    <row r="66" spans="1:22" x14ac:dyDescent="0.3">
      <c r="A66" s="126">
        <v>3</v>
      </c>
      <c r="B66" s="239" t="s">
        <v>109</v>
      </c>
      <c r="C66" s="239"/>
      <c r="D66" s="158" t="s">
        <v>170</v>
      </c>
      <c r="E66" s="126" t="s">
        <v>107</v>
      </c>
      <c r="F66" s="126">
        <v>20</v>
      </c>
      <c r="G66" s="156"/>
      <c r="H66" s="253"/>
      <c r="I66" s="253"/>
      <c r="J66" s="264"/>
      <c r="K66" s="264"/>
      <c r="L66" s="127"/>
      <c r="M66" s="127"/>
      <c r="N66" s="127"/>
      <c r="O66" s="127"/>
      <c r="P66" s="127"/>
      <c r="Q66" s="127"/>
      <c r="R66" s="127"/>
      <c r="S66" s="155">
        <f t="shared" si="3"/>
        <v>0</v>
      </c>
    </row>
    <row r="67" spans="1:22" x14ac:dyDescent="0.3">
      <c r="A67" s="126">
        <v>4</v>
      </c>
      <c r="B67" s="239" t="s">
        <v>53</v>
      </c>
      <c r="C67" s="239"/>
      <c r="D67" s="158" t="s">
        <v>170</v>
      </c>
      <c r="E67" s="126" t="s">
        <v>107</v>
      </c>
      <c r="F67" s="126">
        <v>20</v>
      </c>
      <c r="G67" s="156"/>
      <c r="H67" s="253"/>
      <c r="I67" s="253"/>
      <c r="J67" s="264"/>
      <c r="K67" s="264"/>
      <c r="L67" s="127"/>
      <c r="M67" s="127"/>
      <c r="N67" s="127"/>
      <c r="O67" s="127"/>
      <c r="P67" s="127"/>
      <c r="Q67" s="127"/>
      <c r="R67" s="127"/>
      <c r="S67" s="155">
        <f t="shared" si="3"/>
        <v>0</v>
      </c>
    </row>
    <row r="68" spans="1:22" x14ac:dyDescent="0.3">
      <c r="A68" s="126">
        <v>5</v>
      </c>
      <c r="B68" s="239" t="s">
        <v>110</v>
      </c>
      <c r="C68" s="239"/>
      <c r="D68" s="158" t="s">
        <v>170</v>
      </c>
      <c r="E68" s="126" t="s">
        <v>107</v>
      </c>
      <c r="F68" s="126">
        <v>30</v>
      </c>
      <c r="G68" s="156"/>
      <c r="H68" s="253"/>
      <c r="I68" s="253"/>
      <c r="J68" s="264"/>
      <c r="K68" s="264"/>
      <c r="L68" s="127"/>
      <c r="M68" s="127"/>
      <c r="N68" s="127"/>
      <c r="O68" s="127"/>
      <c r="P68" s="127"/>
      <c r="Q68" s="127"/>
      <c r="R68" s="127"/>
      <c r="S68" s="155">
        <f t="shared" si="3"/>
        <v>0</v>
      </c>
    </row>
    <row r="69" spans="1:22" x14ac:dyDescent="0.3">
      <c r="A69" s="126">
        <v>6</v>
      </c>
      <c r="B69" s="239" t="s">
        <v>111</v>
      </c>
      <c r="C69" s="239"/>
      <c r="D69" s="126" t="s">
        <v>171</v>
      </c>
      <c r="E69" s="126" t="s">
        <v>107</v>
      </c>
      <c r="F69" s="126">
        <v>1</v>
      </c>
      <c r="G69" s="156"/>
      <c r="H69" s="253"/>
      <c r="I69" s="253"/>
      <c r="J69" s="264"/>
      <c r="K69" s="264"/>
      <c r="L69" s="127"/>
      <c r="M69" s="127"/>
      <c r="N69" s="127"/>
      <c r="O69" s="127"/>
      <c r="P69" s="127"/>
      <c r="Q69" s="127"/>
      <c r="R69" s="127"/>
      <c r="S69" s="155">
        <f t="shared" si="3"/>
        <v>0</v>
      </c>
    </row>
    <row r="70" spans="1:22" x14ac:dyDescent="0.3">
      <c r="A70" s="126">
        <v>7</v>
      </c>
      <c r="B70" s="239" t="s">
        <v>59</v>
      </c>
      <c r="C70" s="239"/>
      <c r="D70" s="158" t="s">
        <v>170</v>
      </c>
      <c r="E70" s="126" t="s">
        <v>107</v>
      </c>
      <c r="F70" s="126">
        <v>20</v>
      </c>
      <c r="G70" s="156"/>
      <c r="H70" s="253"/>
      <c r="I70" s="253"/>
      <c r="J70" s="264"/>
      <c r="K70" s="264"/>
      <c r="L70" s="127"/>
      <c r="M70" s="127"/>
      <c r="N70" s="127"/>
      <c r="O70" s="127"/>
      <c r="P70" s="127"/>
      <c r="Q70" s="127"/>
      <c r="R70" s="127"/>
      <c r="S70" s="155">
        <f t="shared" si="3"/>
        <v>0</v>
      </c>
    </row>
    <row r="71" spans="1:22" ht="33" x14ac:dyDescent="0.3">
      <c r="A71" s="126">
        <v>8</v>
      </c>
      <c r="B71" s="239" t="s">
        <v>61</v>
      </c>
      <c r="C71" s="239"/>
      <c r="D71" s="126" t="s">
        <v>97</v>
      </c>
      <c r="E71" s="126" t="s">
        <v>107</v>
      </c>
      <c r="F71" s="126">
        <v>30</v>
      </c>
      <c r="G71" s="156"/>
      <c r="H71" s="253"/>
      <c r="I71" s="253"/>
      <c r="J71" s="264"/>
      <c r="K71" s="264"/>
      <c r="L71" s="127"/>
      <c r="M71" s="127"/>
      <c r="N71" s="127"/>
      <c r="O71" s="127"/>
      <c r="P71" s="127"/>
      <c r="Q71" s="127"/>
      <c r="R71" s="127"/>
      <c r="S71" s="155">
        <f t="shared" si="3"/>
        <v>0</v>
      </c>
    </row>
    <row r="72" spans="1:22" ht="33" x14ac:dyDescent="0.3">
      <c r="A72" s="126">
        <v>9</v>
      </c>
      <c r="B72" s="239" t="s">
        <v>112</v>
      </c>
      <c r="C72" s="239"/>
      <c r="D72" s="126" t="s">
        <v>97</v>
      </c>
      <c r="E72" s="126" t="s">
        <v>98</v>
      </c>
      <c r="F72" s="126">
        <v>30</v>
      </c>
      <c r="G72" s="156"/>
      <c r="H72" s="253"/>
      <c r="I72" s="253"/>
      <c r="J72" s="264"/>
      <c r="K72" s="264"/>
      <c r="L72" s="127"/>
      <c r="M72" s="127"/>
      <c r="N72" s="127"/>
      <c r="O72" s="127"/>
      <c r="P72" s="127"/>
      <c r="Q72" s="127"/>
      <c r="R72" s="127"/>
      <c r="S72" s="155">
        <f t="shared" si="3"/>
        <v>0</v>
      </c>
    </row>
    <row r="73" spans="1:22" ht="15" customHeight="1" x14ac:dyDescent="0.3">
      <c r="A73" s="245" t="s">
        <v>105</v>
      </c>
      <c r="B73" s="245"/>
      <c r="C73" s="245"/>
      <c r="D73" s="154"/>
      <c r="E73" s="154"/>
      <c r="F73" s="154"/>
      <c r="G73" s="154"/>
      <c r="H73" s="257">
        <f>SUM(H64:H72)</f>
        <v>0</v>
      </c>
      <c r="I73" s="267"/>
      <c r="J73" s="268"/>
      <c r="K73" s="268"/>
      <c r="L73" s="159"/>
      <c r="M73" s="159"/>
      <c r="N73" s="159"/>
      <c r="O73" s="159"/>
      <c r="P73" s="159"/>
      <c r="Q73" s="159"/>
      <c r="R73" s="159"/>
      <c r="S73" s="157">
        <f>SUM(S64:S72)</f>
        <v>0</v>
      </c>
      <c r="T73" s="152">
        <f>H73-S73</f>
        <v>0</v>
      </c>
    </row>
    <row r="74" spans="1:22" ht="18.75" customHeight="1" x14ac:dyDescent="0.3">
      <c r="A74" s="255" t="s">
        <v>113</v>
      </c>
      <c r="B74" s="269"/>
      <c r="C74" s="269"/>
      <c r="D74" s="269"/>
      <c r="E74" s="269"/>
      <c r="F74" s="269"/>
      <c r="G74" s="256"/>
      <c r="H74" s="257">
        <f>H62+H73</f>
        <v>0</v>
      </c>
      <c r="I74" s="267"/>
      <c r="J74" s="268"/>
      <c r="K74" s="268"/>
      <c r="L74" s="159"/>
      <c r="M74" s="159"/>
      <c r="N74" s="159"/>
      <c r="O74" s="159"/>
      <c r="P74" s="159"/>
      <c r="Q74" s="159"/>
      <c r="R74" s="159"/>
      <c r="S74" s="155"/>
    </row>
    <row r="75" spans="1:22" x14ac:dyDescent="0.3">
      <c r="B75" s="160" t="s">
        <v>201</v>
      </c>
      <c r="C75" s="160"/>
      <c r="D75" s="160"/>
      <c r="E75" s="160"/>
      <c r="F75" s="160"/>
      <c r="G75" s="160"/>
      <c r="H75" s="160"/>
      <c r="I75" s="160"/>
      <c r="J75" s="160"/>
      <c r="K75" s="160"/>
      <c r="L75" s="160"/>
      <c r="M75" s="160"/>
      <c r="N75" s="160"/>
      <c r="O75" s="160"/>
      <c r="P75" s="160"/>
      <c r="Q75" s="160"/>
      <c r="R75" s="160"/>
      <c r="S75" s="113"/>
    </row>
    <row r="76" spans="1:22" s="115" customFormat="1" ht="66.75" customHeight="1" x14ac:dyDescent="0.25">
      <c r="A76" s="122" t="s">
        <v>2</v>
      </c>
      <c r="B76" s="245" t="s">
        <v>175</v>
      </c>
      <c r="C76" s="245"/>
      <c r="D76" s="245"/>
      <c r="E76" s="122" t="s">
        <v>91</v>
      </c>
      <c r="F76" s="122" t="s">
        <v>92</v>
      </c>
      <c r="G76" s="122" t="s">
        <v>84</v>
      </c>
      <c r="H76" s="245" t="s">
        <v>94</v>
      </c>
      <c r="I76" s="245"/>
      <c r="J76" s="122" t="s">
        <v>186</v>
      </c>
      <c r="K76" s="122" t="s">
        <v>115</v>
      </c>
      <c r="L76" s="118"/>
      <c r="M76" s="118"/>
      <c r="N76" s="118"/>
      <c r="O76" s="118"/>
      <c r="P76" s="118"/>
      <c r="Q76" s="118"/>
      <c r="R76" s="118"/>
      <c r="S76" s="123"/>
    </row>
    <row r="77" spans="1:22" s="138" customFormat="1" ht="16.5" x14ac:dyDescent="0.25">
      <c r="A77" s="126">
        <v>1</v>
      </c>
      <c r="B77" s="239" t="s">
        <v>179</v>
      </c>
      <c r="C77" s="239"/>
      <c r="D77" s="239"/>
      <c r="E77" s="126" t="s">
        <v>35</v>
      </c>
      <c r="F77" s="126">
        <v>1</v>
      </c>
      <c r="G77" s="156"/>
      <c r="H77" s="253"/>
      <c r="I77" s="253"/>
      <c r="J77" s="161">
        <v>84</v>
      </c>
      <c r="K77" s="161">
        <f>H77/J77</f>
        <v>0</v>
      </c>
      <c r="L77" s="162"/>
      <c r="M77" s="162"/>
      <c r="N77" s="162"/>
      <c r="O77" s="162"/>
      <c r="P77" s="162"/>
      <c r="Q77" s="162"/>
      <c r="S77" s="113">
        <f>F77*G77</f>
        <v>0</v>
      </c>
      <c r="T77" s="113">
        <v>488095.23809523811</v>
      </c>
      <c r="U77" s="113">
        <v>488095</v>
      </c>
      <c r="V77" s="113">
        <f t="shared" ref="V77:V102" si="4">K77-U77</f>
        <v>-488095</v>
      </c>
    </row>
    <row r="78" spans="1:22" s="138" customFormat="1" ht="16.5" x14ac:dyDescent="0.25">
      <c r="A78" s="126">
        <v>2</v>
      </c>
      <c r="B78" s="239" t="s">
        <v>36</v>
      </c>
      <c r="C78" s="239"/>
      <c r="D78" s="239"/>
      <c r="E78" s="126" t="s">
        <v>35</v>
      </c>
      <c r="F78" s="126">
        <v>1</v>
      </c>
      <c r="G78" s="156"/>
      <c r="H78" s="253"/>
      <c r="I78" s="253"/>
      <c r="J78" s="161">
        <v>12</v>
      </c>
      <c r="K78" s="161">
        <f t="shared" ref="K78:K101" si="5">H78/J78</f>
        <v>0</v>
      </c>
      <c r="L78" s="162"/>
      <c r="M78" s="162"/>
      <c r="N78" s="162"/>
      <c r="O78" s="162"/>
      <c r="P78" s="162"/>
      <c r="Q78" s="162"/>
      <c r="S78" s="113">
        <f t="shared" ref="S78:S102" si="6">F78*G78</f>
        <v>0</v>
      </c>
      <c r="T78" s="113">
        <v>300000</v>
      </c>
      <c r="U78" s="113">
        <v>300000</v>
      </c>
      <c r="V78" s="113">
        <f t="shared" si="4"/>
        <v>-300000</v>
      </c>
    </row>
    <row r="79" spans="1:22" s="138" customFormat="1" ht="14.25" customHeight="1" x14ac:dyDescent="0.25">
      <c r="A79" s="126">
        <v>3</v>
      </c>
      <c r="B79" s="239" t="s">
        <v>185</v>
      </c>
      <c r="C79" s="239"/>
      <c r="D79" s="239"/>
      <c r="E79" s="126" t="s">
        <v>35</v>
      </c>
      <c r="F79" s="126">
        <v>1</v>
      </c>
      <c r="G79" s="156"/>
      <c r="H79" s="253"/>
      <c r="I79" s="253"/>
      <c r="J79" s="161">
        <v>84</v>
      </c>
      <c r="K79" s="161">
        <f t="shared" si="5"/>
        <v>0</v>
      </c>
      <c r="L79" s="162"/>
      <c r="M79" s="162"/>
      <c r="N79" s="162"/>
      <c r="O79" s="162"/>
      <c r="P79" s="162"/>
      <c r="Q79" s="162"/>
      <c r="S79" s="113">
        <f t="shared" si="6"/>
        <v>0</v>
      </c>
      <c r="T79" s="113">
        <v>221428.57142857142</v>
      </c>
      <c r="U79" s="113">
        <v>221429</v>
      </c>
      <c r="V79" s="113">
        <f t="shared" si="4"/>
        <v>-221429</v>
      </c>
    </row>
    <row r="80" spans="1:22" s="138" customFormat="1" ht="17.25" customHeight="1" x14ac:dyDescent="0.25">
      <c r="A80" s="126">
        <v>4</v>
      </c>
      <c r="B80" s="239" t="s">
        <v>181</v>
      </c>
      <c r="C80" s="239"/>
      <c r="D80" s="239"/>
      <c r="E80" s="126" t="s">
        <v>35</v>
      </c>
      <c r="F80" s="126">
        <v>1</v>
      </c>
      <c r="G80" s="156"/>
      <c r="H80" s="253"/>
      <c r="I80" s="253"/>
      <c r="J80" s="161">
        <v>84</v>
      </c>
      <c r="K80" s="161">
        <f t="shared" si="5"/>
        <v>0</v>
      </c>
      <c r="L80" s="162"/>
      <c r="M80" s="162"/>
      <c r="N80" s="162"/>
      <c r="O80" s="162"/>
      <c r="P80" s="162"/>
      <c r="Q80" s="162"/>
      <c r="S80" s="113">
        <f t="shared" si="6"/>
        <v>0</v>
      </c>
      <c r="T80" s="113">
        <v>130952.38095238095</v>
      </c>
      <c r="U80" s="113">
        <v>130952</v>
      </c>
      <c r="V80" s="113">
        <f t="shared" si="4"/>
        <v>-130952</v>
      </c>
    </row>
    <row r="81" spans="1:22" s="138" customFormat="1" ht="14.25" customHeight="1" x14ac:dyDescent="0.25">
      <c r="A81" s="126">
        <v>5</v>
      </c>
      <c r="B81" s="239" t="s">
        <v>182</v>
      </c>
      <c r="C81" s="239"/>
      <c r="D81" s="239"/>
      <c r="E81" s="126" t="s">
        <v>35</v>
      </c>
      <c r="F81" s="126">
        <v>1</v>
      </c>
      <c r="G81" s="156"/>
      <c r="H81" s="253"/>
      <c r="I81" s="253"/>
      <c r="J81" s="161">
        <v>84</v>
      </c>
      <c r="K81" s="161">
        <f t="shared" si="5"/>
        <v>0</v>
      </c>
      <c r="L81" s="162"/>
      <c r="M81" s="162"/>
      <c r="N81" s="162"/>
      <c r="O81" s="162"/>
      <c r="P81" s="162"/>
      <c r="Q81" s="162"/>
      <c r="S81" s="113">
        <f t="shared" si="6"/>
        <v>0</v>
      </c>
      <c r="T81" s="113">
        <v>306273.80952380953</v>
      </c>
      <c r="U81" s="113">
        <v>306274</v>
      </c>
      <c r="V81" s="113">
        <f t="shared" si="4"/>
        <v>-306274</v>
      </c>
    </row>
    <row r="82" spans="1:22" s="138" customFormat="1" ht="14.25" customHeight="1" x14ac:dyDescent="0.25">
      <c r="A82" s="126">
        <v>6</v>
      </c>
      <c r="B82" s="239" t="s">
        <v>116</v>
      </c>
      <c r="C82" s="239"/>
      <c r="D82" s="239"/>
      <c r="E82" s="126" t="s">
        <v>35</v>
      </c>
      <c r="F82" s="126">
        <v>18</v>
      </c>
      <c r="G82" s="156"/>
      <c r="H82" s="253"/>
      <c r="I82" s="253"/>
      <c r="J82" s="161">
        <v>84</v>
      </c>
      <c r="K82" s="161">
        <f t="shared" si="5"/>
        <v>0</v>
      </c>
      <c r="L82" s="162"/>
      <c r="M82" s="162"/>
      <c r="N82" s="162"/>
      <c r="O82" s="162"/>
      <c r="P82" s="162"/>
      <c r="Q82" s="162"/>
      <c r="S82" s="113">
        <f t="shared" si="6"/>
        <v>0</v>
      </c>
      <c r="T82" s="113">
        <v>5250000</v>
      </c>
      <c r="U82" s="113">
        <v>5250000</v>
      </c>
      <c r="V82" s="113">
        <f t="shared" si="4"/>
        <v>-5250000</v>
      </c>
    </row>
    <row r="83" spans="1:22" s="138" customFormat="1" ht="14.25" customHeight="1" x14ac:dyDescent="0.25">
      <c r="A83" s="126">
        <v>7</v>
      </c>
      <c r="B83" s="239" t="s">
        <v>38</v>
      </c>
      <c r="C83" s="239"/>
      <c r="D83" s="239"/>
      <c r="E83" s="126" t="s">
        <v>40</v>
      </c>
      <c r="F83" s="126">
        <v>1</v>
      </c>
      <c r="G83" s="156"/>
      <c r="H83" s="253"/>
      <c r="I83" s="253"/>
      <c r="J83" s="161">
        <v>24</v>
      </c>
      <c r="K83" s="161">
        <f t="shared" si="5"/>
        <v>0</v>
      </c>
      <c r="L83" s="162"/>
      <c r="M83" s="162"/>
      <c r="N83" s="162"/>
      <c r="O83" s="162"/>
      <c r="P83" s="162"/>
      <c r="Q83" s="162"/>
      <c r="S83" s="113">
        <f t="shared" si="6"/>
        <v>0</v>
      </c>
      <c r="T83" s="113">
        <v>528750</v>
      </c>
      <c r="U83" s="113">
        <v>528750</v>
      </c>
      <c r="V83" s="113">
        <f t="shared" si="4"/>
        <v>-528750</v>
      </c>
    </row>
    <row r="84" spans="1:22" s="138" customFormat="1" ht="14.25" customHeight="1" x14ac:dyDescent="0.25">
      <c r="A84" s="126">
        <v>8</v>
      </c>
      <c r="B84" s="239" t="s">
        <v>39</v>
      </c>
      <c r="C84" s="239"/>
      <c r="D84" s="239"/>
      <c r="E84" s="126" t="s">
        <v>40</v>
      </c>
      <c r="F84" s="126">
        <v>2</v>
      </c>
      <c r="G84" s="156"/>
      <c r="H84" s="253"/>
      <c r="I84" s="253"/>
      <c r="J84" s="161">
        <v>24</v>
      </c>
      <c r="K84" s="161">
        <f t="shared" si="5"/>
        <v>0</v>
      </c>
      <c r="L84" s="162"/>
      <c r="M84" s="162"/>
      <c r="N84" s="162"/>
      <c r="O84" s="162"/>
      <c r="P84" s="162"/>
      <c r="Q84" s="162"/>
      <c r="S84" s="113">
        <f t="shared" si="6"/>
        <v>0</v>
      </c>
      <c r="T84" s="113">
        <v>329166.66666666669</v>
      </c>
      <c r="U84" s="113">
        <v>329167</v>
      </c>
      <c r="V84" s="113">
        <f t="shared" si="4"/>
        <v>-329167</v>
      </c>
    </row>
    <row r="85" spans="1:22" s="138" customFormat="1" ht="14.25" customHeight="1" x14ac:dyDescent="0.25">
      <c r="A85" s="126">
        <v>9</v>
      </c>
      <c r="B85" s="239" t="s">
        <v>183</v>
      </c>
      <c r="C85" s="239"/>
      <c r="D85" s="239"/>
      <c r="E85" s="126" t="s">
        <v>40</v>
      </c>
      <c r="F85" s="126">
        <v>10</v>
      </c>
      <c r="G85" s="156"/>
      <c r="H85" s="253"/>
      <c r="I85" s="253"/>
      <c r="J85" s="161">
        <v>24</v>
      </c>
      <c r="K85" s="161">
        <f t="shared" si="5"/>
        <v>0</v>
      </c>
      <c r="L85" s="162"/>
      <c r="M85" s="162"/>
      <c r="N85" s="162"/>
      <c r="O85" s="162"/>
      <c r="P85" s="162"/>
      <c r="Q85" s="162"/>
      <c r="S85" s="113">
        <f t="shared" si="6"/>
        <v>0</v>
      </c>
      <c r="T85" s="113">
        <v>70833.333333333328</v>
      </c>
      <c r="U85" s="113">
        <v>70833</v>
      </c>
      <c r="V85" s="113">
        <f t="shared" si="4"/>
        <v>-70833</v>
      </c>
    </row>
    <row r="86" spans="1:22" s="138" customFormat="1" ht="14.25" customHeight="1" x14ac:dyDescent="0.25">
      <c r="A86" s="126">
        <v>10</v>
      </c>
      <c r="B86" s="239" t="s">
        <v>41</v>
      </c>
      <c r="C86" s="239"/>
      <c r="D86" s="239"/>
      <c r="E86" s="126" t="s">
        <v>40</v>
      </c>
      <c r="F86" s="126">
        <v>170</v>
      </c>
      <c r="G86" s="156"/>
      <c r="H86" s="253"/>
      <c r="I86" s="253"/>
      <c r="J86" s="161">
        <v>12</v>
      </c>
      <c r="K86" s="161">
        <f t="shared" si="5"/>
        <v>0</v>
      </c>
      <c r="L86" s="162"/>
      <c r="M86" s="162"/>
      <c r="N86" s="162"/>
      <c r="O86" s="162"/>
      <c r="P86" s="162"/>
      <c r="Q86" s="162"/>
      <c r="S86" s="113">
        <f t="shared" si="6"/>
        <v>0</v>
      </c>
      <c r="T86" s="113">
        <v>5666666.666666667</v>
      </c>
      <c r="U86" s="113">
        <v>5666667</v>
      </c>
      <c r="V86" s="113">
        <f t="shared" si="4"/>
        <v>-5666667</v>
      </c>
    </row>
    <row r="87" spans="1:22" s="138" customFormat="1" ht="14.25" customHeight="1" x14ac:dyDescent="0.25">
      <c r="A87" s="126">
        <v>11</v>
      </c>
      <c r="B87" s="239" t="s">
        <v>42</v>
      </c>
      <c r="C87" s="239"/>
      <c r="D87" s="239"/>
      <c r="E87" s="126" t="s">
        <v>40</v>
      </c>
      <c r="F87" s="126">
        <v>170</v>
      </c>
      <c r="G87" s="156"/>
      <c r="H87" s="253"/>
      <c r="I87" s="253"/>
      <c r="J87" s="161">
        <v>12</v>
      </c>
      <c r="K87" s="161">
        <f t="shared" si="5"/>
        <v>0</v>
      </c>
      <c r="L87" s="162"/>
      <c r="M87" s="162"/>
      <c r="N87" s="162"/>
      <c r="O87" s="162"/>
      <c r="P87" s="162"/>
      <c r="Q87" s="162"/>
      <c r="S87" s="113">
        <f t="shared" si="6"/>
        <v>0</v>
      </c>
      <c r="T87" s="113">
        <v>5666666.666666667</v>
      </c>
      <c r="U87" s="113">
        <v>5666667</v>
      </c>
      <c r="V87" s="113">
        <f t="shared" si="4"/>
        <v>-5666667</v>
      </c>
    </row>
    <row r="88" spans="1:22" s="138" customFormat="1" ht="14.25" customHeight="1" x14ac:dyDescent="0.25">
      <c r="A88" s="126">
        <v>12</v>
      </c>
      <c r="B88" s="239" t="s">
        <v>184</v>
      </c>
      <c r="C88" s="239"/>
      <c r="D88" s="239"/>
      <c r="E88" s="126" t="s">
        <v>35</v>
      </c>
      <c r="F88" s="126">
        <v>20</v>
      </c>
      <c r="G88" s="156"/>
      <c r="H88" s="253"/>
      <c r="I88" s="253"/>
      <c r="J88" s="161">
        <v>24</v>
      </c>
      <c r="K88" s="161">
        <f t="shared" si="5"/>
        <v>0</v>
      </c>
      <c r="L88" s="162"/>
      <c r="M88" s="162"/>
      <c r="N88" s="162"/>
      <c r="O88" s="162"/>
      <c r="P88" s="162"/>
      <c r="Q88" s="162"/>
      <c r="S88" s="113">
        <f t="shared" si="6"/>
        <v>0</v>
      </c>
      <c r="T88" s="113">
        <v>1416666.6666666667</v>
      </c>
      <c r="U88" s="113">
        <v>1416667</v>
      </c>
      <c r="V88" s="113">
        <f t="shared" si="4"/>
        <v>-1416667</v>
      </c>
    </row>
    <row r="89" spans="1:22" s="138" customFormat="1" ht="14.25" customHeight="1" x14ac:dyDescent="0.25">
      <c r="A89" s="126">
        <v>13</v>
      </c>
      <c r="B89" s="239" t="s">
        <v>117</v>
      </c>
      <c r="C89" s="239"/>
      <c r="D89" s="239"/>
      <c r="E89" s="126" t="s">
        <v>40</v>
      </c>
      <c r="F89" s="126">
        <v>20</v>
      </c>
      <c r="G89" s="156"/>
      <c r="H89" s="253"/>
      <c r="I89" s="253"/>
      <c r="J89" s="161">
        <v>1</v>
      </c>
      <c r="K89" s="161">
        <f t="shared" si="5"/>
        <v>0</v>
      </c>
      <c r="L89" s="162"/>
      <c r="M89" s="162"/>
      <c r="N89" s="162"/>
      <c r="O89" s="162"/>
      <c r="P89" s="162"/>
      <c r="Q89" s="162"/>
      <c r="S89" s="113">
        <f t="shared" si="6"/>
        <v>0</v>
      </c>
      <c r="T89" s="113">
        <v>700000</v>
      </c>
      <c r="U89" s="113">
        <v>700000</v>
      </c>
      <c r="V89" s="113">
        <f t="shared" si="4"/>
        <v>-700000</v>
      </c>
    </row>
    <row r="90" spans="1:22" s="138" customFormat="1" ht="14.25" customHeight="1" x14ac:dyDescent="0.25">
      <c r="A90" s="126">
        <v>14</v>
      </c>
      <c r="B90" s="239" t="s">
        <v>118</v>
      </c>
      <c r="C90" s="239"/>
      <c r="D90" s="239"/>
      <c r="E90" s="126" t="s">
        <v>40</v>
      </c>
      <c r="F90" s="126">
        <v>20</v>
      </c>
      <c r="G90" s="156"/>
      <c r="H90" s="253"/>
      <c r="I90" s="253"/>
      <c r="J90" s="161">
        <v>1</v>
      </c>
      <c r="K90" s="161">
        <f t="shared" si="5"/>
        <v>0</v>
      </c>
      <c r="L90" s="162"/>
      <c r="M90" s="162"/>
      <c r="N90" s="162"/>
      <c r="O90" s="162"/>
      <c r="P90" s="162"/>
      <c r="Q90" s="162"/>
      <c r="S90" s="113">
        <f t="shared" si="6"/>
        <v>0</v>
      </c>
      <c r="T90" s="113">
        <v>700000</v>
      </c>
      <c r="U90" s="113">
        <v>700000</v>
      </c>
      <c r="V90" s="113">
        <f t="shared" si="4"/>
        <v>-700000</v>
      </c>
    </row>
    <row r="91" spans="1:22" s="138" customFormat="1" ht="14.25" customHeight="1" x14ac:dyDescent="0.25">
      <c r="A91" s="126">
        <v>15</v>
      </c>
      <c r="B91" s="239" t="s">
        <v>119</v>
      </c>
      <c r="C91" s="239"/>
      <c r="D91" s="239"/>
      <c r="E91" s="126" t="s">
        <v>40</v>
      </c>
      <c r="F91" s="126">
        <v>20</v>
      </c>
      <c r="G91" s="156"/>
      <c r="H91" s="253"/>
      <c r="I91" s="253"/>
      <c r="J91" s="161">
        <v>1</v>
      </c>
      <c r="K91" s="161">
        <f t="shared" si="5"/>
        <v>0</v>
      </c>
      <c r="L91" s="162"/>
      <c r="M91" s="162"/>
      <c r="N91" s="162"/>
      <c r="O91" s="162"/>
      <c r="P91" s="162"/>
      <c r="Q91" s="162"/>
      <c r="S91" s="113">
        <f t="shared" si="6"/>
        <v>0</v>
      </c>
      <c r="T91" s="113">
        <v>700000</v>
      </c>
      <c r="U91" s="113">
        <v>700000</v>
      </c>
      <c r="V91" s="113">
        <f t="shared" si="4"/>
        <v>-700000</v>
      </c>
    </row>
    <row r="92" spans="1:22" s="138" customFormat="1" ht="14.25" customHeight="1" x14ac:dyDescent="0.25">
      <c r="A92" s="126">
        <v>16</v>
      </c>
      <c r="B92" s="239" t="s">
        <v>120</v>
      </c>
      <c r="C92" s="239"/>
      <c r="D92" s="239"/>
      <c r="E92" s="126" t="s">
        <v>40</v>
      </c>
      <c r="F92" s="126">
        <v>20</v>
      </c>
      <c r="G92" s="156"/>
      <c r="H92" s="253"/>
      <c r="I92" s="253"/>
      <c r="J92" s="161">
        <v>1</v>
      </c>
      <c r="K92" s="161">
        <f t="shared" si="5"/>
        <v>0</v>
      </c>
      <c r="L92" s="162"/>
      <c r="M92" s="162"/>
      <c r="N92" s="162"/>
      <c r="O92" s="162"/>
      <c r="P92" s="162"/>
      <c r="Q92" s="162"/>
      <c r="S92" s="113">
        <f t="shared" si="6"/>
        <v>0</v>
      </c>
      <c r="T92" s="113">
        <v>700000</v>
      </c>
      <c r="U92" s="113">
        <v>700000</v>
      </c>
      <c r="V92" s="113">
        <f t="shared" si="4"/>
        <v>-700000</v>
      </c>
    </row>
    <row r="93" spans="1:22" s="138" customFormat="1" ht="14.25" customHeight="1" x14ac:dyDescent="0.25">
      <c r="A93" s="126">
        <v>17</v>
      </c>
      <c r="B93" s="239" t="s">
        <v>121</v>
      </c>
      <c r="C93" s="239"/>
      <c r="D93" s="239"/>
      <c r="E93" s="126" t="s">
        <v>40</v>
      </c>
      <c r="F93" s="126">
        <v>20</v>
      </c>
      <c r="G93" s="156"/>
      <c r="H93" s="253"/>
      <c r="I93" s="253"/>
      <c r="J93" s="161">
        <v>12</v>
      </c>
      <c r="K93" s="161">
        <f t="shared" si="5"/>
        <v>0</v>
      </c>
      <c r="L93" s="162"/>
      <c r="M93" s="162"/>
      <c r="N93" s="162"/>
      <c r="O93" s="162"/>
      <c r="P93" s="162"/>
      <c r="Q93" s="162"/>
      <c r="S93" s="113">
        <f t="shared" si="6"/>
        <v>0</v>
      </c>
      <c r="T93" s="113">
        <v>58333.333333333336</v>
      </c>
      <c r="U93" s="113">
        <v>58333</v>
      </c>
      <c r="V93" s="113">
        <f t="shared" si="4"/>
        <v>-58333</v>
      </c>
    </row>
    <row r="94" spans="1:22" s="138" customFormat="1" ht="14.25" customHeight="1" x14ac:dyDescent="0.25">
      <c r="A94" s="126">
        <v>18</v>
      </c>
      <c r="B94" s="239" t="s">
        <v>122</v>
      </c>
      <c r="C94" s="239"/>
      <c r="D94" s="239"/>
      <c r="E94" s="126" t="s">
        <v>40</v>
      </c>
      <c r="F94" s="126">
        <v>20</v>
      </c>
      <c r="G94" s="156"/>
      <c r="H94" s="253"/>
      <c r="I94" s="253"/>
      <c r="J94" s="161">
        <v>6</v>
      </c>
      <c r="K94" s="161">
        <f t="shared" si="5"/>
        <v>0</v>
      </c>
      <c r="L94" s="162"/>
      <c r="M94" s="162"/>
      <c r="N94" s="162"/>
      <c r="O94" s="162"/>
      <c r="P94" s="162"/>
      <c r="Q94" s="162"/>
      <c r="S94" s="113">
        <f t="shared" si="6"/>
        <v>0</v>
      </c>
      <c r="T94" s="113">
        <v>116666.66666666667</v>
      </c>
      <c r="U94" s="113">
        <v>116667</v>
      </c>
      <c r="V94" s="113">
        <f t="shared" si="4"/>
        <v>-116667</v>
      </c>
    </row>
    <row r="95" spans="1:22" s="138" customFormat="1" ht="14.25" customHeight="1" x14ac:dyDescent="0.25">
      <c r="A95" s="126">
        <v>19</v>
      </c>
      <c r="B95" s="239" t="s">
        <v>77</v>
      </c>
      <c r="C95" s="239"/>
      <c r="D95" s="239"/>
      <c r="E95" s="126" t="s">
        <v>40</v>
      </c>
      <c r="F95" s="126">
        <v>1</v>
      </c>
      <c r="G95" s="156"/>
      <c r="H95" s="253"/>
      <c r="I95" s="253"/>
      <c r="J95" s="161">
        <v>24</v>
      </c>
      <c r="K95" s="161">
        <f t="shared" si="5"/>
        <v>0</v>
      </c>
      <c r="L95" s="162"/>
      <c r="M95" s="162"/>
      <c r="N95" s="162"/>
      <c r="O95" s="162"/>
      <c r="P95" s="162"/>
      <c r="Q95" s="162"/>
      <c r="S95" s="113">
        <f t="shared" si="6"/>
        <v>0</v>
      </c>
      <c r="T95" s="113">
        <v>21666.666666666668</v>
      </c>
      <c r="U95" s="113">
        <v>21667</v>
      </c>
      <c r="V95" s="113">
        <f t="shared" si="4"/>
        <v>-21667</v>
      </c>
    </row>
    <row r="96" spans="1:22" s="138" customFormat="1" ht="14.25" customHeight="1" x14ac:dyDescent="0.25">
      <c r="A96" s="126">
        <v>20</v>
      </c>
      <c r="B96" s="239" t="s">
        <v>123</v>
      </c>
      <c r="C96" s="239"/>
      <c r="D96" s="239"/>
      <c r="E96" s="126" t="s">
        <v>40</v>
      </c>
      <c r="F96" s="126">
        <v>5</v>
      </c>
      <c r="G96" s="156"/>
      <c r="H96" s="253"/>
      <c r="I96" s="253"/>
      <c r="J96" s="161">
        <v>1</v>
      </c>
      <c r="K96" s="161">
        <f t="shared" si="5"/>
        <v>0</v>
      </c>
      <c r="L96" s="162"/>
      <c r="M96" s="162"/>
      <c r="N96" s="162"/>
      <c r="O96" s="162"/>
      <c r="P96" s="162"/>
      <c r="Q96" s="162"/>
      <c r="S96" s="113">
        <f t="shared" si="6"/>
        <v>0</v>
      </c>
      <c r="T96" s="113">
        <v>150000</v>
      </c>
      <c r="U96" s="113">
        <v>150000</v>
      </c>
      <c r="V96" s="113">
        <f t="shared" si="4"/>
        <v>-150000</v>
      </c>
    </row>
    <row r="97" spans="1:22" s="138" customFormat="1" ht="14.25" customHeight="1" x14ac:dyDescent="0.25">
      <c r="A97" s="126">
        <v>21</v>
      </c>
      <c r="B97" s="239" t="s">
        <v>72</v>
      </c>
      <c r="C97" s="239"/>
      <c r="D97" s="239"/>
      <c r="E97" s="126" t="s">
        <v>40</v>
      </c>
      <c r="F97" s="126">
        <v>20</v>
      </c>
      <c r="G97" s="156"/>
      <c r="H97" s="253"/>
      <c r="I97" s="253"/>
      <c r="J97" s="161">
        <v>1</v>
      </c>
      <c r="K97" s="161">
        <f t="shared" si="5"/>
        <v>0</v>
      </c>
      <c r="L97" s="162"/>
      <c r="M97" s="162"/>
      <c r="N97" s="162"/>
      <c r="O97" s="162"/>
      <c r="P97" s="162"/>
      <c r="Q97" s="162"/>
      <c r="S97" s="113">
        <f t="shared" si="6"/>
        <v>0</v>
      </c>
      <c r="T97" s="113">
        <v>640000</v>
      </c>
      <c r="U97" s="113">
        <v>640000</v>
      </c>
      <c r="V97" s="113">
        <f t="shared" si="4"/>
        <v>-640000</v>
      </c>
    </row>
    <row r="98" spans="1:22" s="138" customFormat="1" ht="14.25" customHeight="1" x14ac:dyDescent="0.25">
      <c r="A98" s="126">
        <v>22</v>
      </c>
      <c r="B98" s="239" t="s">
        <v>76</v>
      </c>
      <c r="C98" s="239"/>
      <c r="D98" s="239"/>
      <c r="E98" s="126" t="s">
        <v>40</v>
      </c>
      <c r="F98" s="126">
        <v>20</v>
      </c>
      <c r="G98" s="156"/>
      <c r="H98" s="253"/>
      <c r="I98" s="253"/>
      <c r="J98" s="161">
        <v>6</v>
      </c>
      <c r="K98" s="161">
        <f t="shared" si="5"/>
        <v>0</v>
      </c>
      <c r="L98" s="162"/>
      <c r="M98" s="162"/>
      <c r="N98" s="162"/>
      <c r="O98" s="162"/>
      <c r="P98" s="162"/>
      <c r="Q98" s="162"/>
      <c r="S98" s="113">
        <f t="shared" si="6"/>
        <v>0</v>
      </c>
      <c r="T98" s="113">
        <v>150000</v>
      </c>
      <c r="U98" s="113">
        <v>150000</v>
      </c>
      <c r="V98" s="113">
        <f t="shared" si="4"/>
        <v>-150000</v>
      </c>
    </row>
    <row r="99" spans="1:22" s="138" customFormat="1" ht="14.25" customHeight="1" x14ac:dyDescent="0.25">
      <c r="A99" s="126">
        <v>23</v>
      </c>
      <c r="B99" s="239" t="s">
        <v>124</v>
      </c>
      <c r="C99" s="239"/>
      <c r="D99" s="239"/>
      <c r="E99" s="126" t="s">
        <v>71</v>
      </c>
      <c r="F99" s="126">
        <v>5</v>
      </c>
      <c r="G99" s="156"/>
      <c r="H99" s="253"/>
      <c r="I99" s="253"/>
      <c r="J99" s="161">
        <v>1</v>
      </c>
      <c r="K99" s="161">
        <f t="shared" si="5"/>
        <v>0</v>
      </c>
      <c r="L99" s="162"/>
      <c r="M99" s="162"/>
      <c r="N99" s="162"/>
      <c r="O99" s="162"/>
      <c r="P99" s="162"/>
      <c r="Q99" s="162"/>
      <c r="S99" s="113">
        <f t="shared" si="6"/>
        <v>0</v>
      </c>
      <c r="T99" s="113">
        <v>175000</v>
      </c>
      <c r="U99" s="113">
        <v>175000</v>
      </c>
      <c r="V99" s="113">
        <f t="shared" si="4"/>
        <v>-175000</v>
      </c>
    </row>
    <row r="100" spans="1:22" s="138" customFormat="1" ht="14.25" customHeight="1" x14ac:dyDescent="0.25">
      <c r="A100" s="126">
        <v>24</v>
      </c>
      <c r="B100" s="239" t="s">
        <v>69</v>
      </c>
      <c r="C100" s="239"/>
      <c r="D100" s="239"/>
      <c r="E100" s="126" t="s">
        <v>71</v>
      </c>
      <c r="F100" s="126">
        <v>5</v>
      </c>
      <c r="G100" s="156"/>
      <c r="H100" s="253"/>
      <c r="I100" s="253"/>
      <c r="J100" s="161">
        <v>1</v>
      </c>
      <c r="K100" s="161">
        <f t="shared" si="5"/>
        <v>0</v>
      </c>
      <c r="L100" s="162"/>
      <c r="M100" s="162"/>
      <c r="N100" s="162"/>
      <c r="O100" s="162"/>
      <c r="P100" s="162"/>
      <c r="Q100" s="162"/>
      <c r="S100" s="113">
        <f t="shared" si="6"/>
        <v>0</v>
      </c>
      <c r="T100" s="113">
        <v>800000</v>
      </c>
      <c r="U100" s="113">
        <v>800000</v>
      </c>
      <c r="V100" s="113">
        <f t="shared" si="4"/>
        <v>-800000</v>
      </c>
    </row>
    <row r="101" spans="1:22" s="138" customFormat="1" ht="14.25" customHeight="1" x14ac:dyDescent="0.25">
      <c r="A101" s="126">
        <v>25</v>
      </c>
      <c r="B101" s="239" t="s">
        <v>68</v>
      </c>
      <c r="C101" s="239"/>
      <c r="D101" s="239"/>
      <c r="E101" s="126" t="s">
        <v>40</v>
      </c>
      <c r="F101" s="126">
        <v>20</v>
      </c>
      <c r="G101" s="156"/>
      <c r="H101" s="253"/>
      <c r="I101" s="253"/>
      <c r="J101" s="161">
        <v>1</v>
      </c>
      <c r="K101" s="161">
        <f t="shared" si="5"/>
        <v>0</v>
      </c>
      <c r="L101" s="162"/>
      <c r="M101" s="162"/>
      <c r="N101" s="162"/>
      <c r="O101" s="162"/>
      <c r="P101" s="162"/>
      <c r="Q101" s="162"/>
      <c r="S101" s="113">
        <f t="shared" si="6"/>
        <v>0</v>
      </c>
      <c r="T101" s="113">
        <v>740000</v>
      </c>
      <c r="U101" s="113">
        <v>740000</v>
      </c>
      <c r="V101" s="113">
        <f t="shared" si="4"/>
        <v>-740000</v>
      </c>
    </row>
    <row r="102" spans="1:22" s="138" customFormat="1" ht="14.25" customHeight="1" x14ac:dyDescent="0.25">
      <c r="A102" s="126">
        <v>26</v>
      </c>
      <c r="B102" s="239" t="s">
        <v>74</v>
      </c>
      <c r="C102" s="239"/>
      <c r="D102" s="239"/>
      <c r="E102" s="126" t="s">
        <v>125</v>
      </c>
      <c r="F102" s="126">
        <v>40</v>
      </c>
      <c r="G102" s="156"/>
      <c r="H102" s="253"/>
      <c r="I102" s="253"/>
      <c r="J102" s="161">
        <v>1</v>
      </c>
      <c r="K102" s="161">
        <f>H102/J102</f>
        <v>0</v>
      </c>
      <c r="L102" s="162"/>
      <c r="M102" s="162"/>
      <c r="N102" s="162"/>
      <c r="O102" s="162"/>
      <c r="P102" s="162"/>
      <c r="Q102" s="162"/>
      <c r="S102" s="113">
        <f t="shared" si="6"/>
        <v>0</v>
      </c>
      <c r="T102" s="113">
        <v>3000000</v>
      </c>
      <c r="U102" s="113">
        <v>3000000</v>
      </c>
      <c r="V102" s="113">
        <f t="shared" si="4"/>
        <v>-3000000</v>
      </c>
    </row>
    <row r="103" spans="1:22" s="165" customFormat="1" ht="16.5" customHeight="1" x14ac:dyDescent="0.25">
      <c r="A103" s="245" t="s">
        <v>126</v>
      </c>
      <c r="B103" s="245"/>
      <c r="C103" s="245"/>
      <c r="D103" s="245"/>
      <c r="E103" s="154"/>
      <c r="F103" s="154"/>
      <c r="G103" s="154"/>
      <c r="H103" s="270">
        <f>SUM(H77:H102)</f>
        <v>0</v>
      </c>
      <c r="I103" s="270"/>
      <c r="J103" s="163"/>
      <c r="K103" s="163">
        <f>SUM(K77:K102)</f>
        <v>0</v>
      </c>
      <c r="L103" s="164"/>
      <c r="M103" s="164"/>
      <c r="N103" s="164"/>
      <c r="O103" s="164"/>
      <c r="P103" s="164"/>
      <c r="Q103" s="164"/>
      <c r="R103" s="164"/>
      <c r="S103" s="141"/>
      <c r="T103" s="141">
        <f>SUM(T77:T102)</f>
        <v>29027166.666666672</v>
      </c>
      <c r="U103" s="141">
        <f>SUM(U77:U102)</f>
        <v>29027168</v>
      </c>
      <c r="V103" s="113">
        <f t="shared" ref="V103" si="7">J103-U103</f>
        <v>-29027168</v>
      </c>
    </row>
    <row r="123" spans="4:4" x14ac:dyDescent="0.3">
      <c r="D123" s="166"/>
    </row>
    <row r="124" spans="4:4" x14ac:dyDescent="0.3">
      <c r="D124" s="166"/>
    </row>
    <row r="125" spans="4:4" x14ac:dyDescent="0.3">
      <c r="D125" s="166"/>
    </row>
  </sheetData>
  <mergeCells count="200">
    <mergeCell ref="B102:D102"/>
    <mergeCell ref="H102:I102"/>
    <mergeCell ref="A103:D103"/>
    <mergeCell ref="H103:I103"/>
    <mergeCell ref="B99:D99"/>
    <mergeCell ref="H99:I99"/>
    <mergeCell ref="B100:D100"/>
    <mergeCell ref="H100:I100"/>
    <mergeCell ref="B101:D101"/>
    <mergeCell ref="H101:I101"/>
    <mergeCell ref="B96:D96"/>
    <mergeCell ref="H96:I96"/>
    <mergeCell ref="B97:D97"/>
    <mergeCell ref="H97:I97"/>
    <mergeCell ref="B98:D98"/>
    <mergeCell ref="H98:I98"/>
    <mergeCell ref="B93:D93"/>
    <mergeCell ref="H93:I93"/>
    <mergeCell ref="B94:D94"/>
    <mergeCell ref="H94:I94"/>
    <mergeCell ref="B95:D95"/>
    <mergeCell ref="H95:I95"/>
    <mergeCell ref="B90:D90"/>
    <mergeCell ref="H90:I90"/>
    <mergeCell ref="B91:D91"/>
    <mergeCell ref="H91:I91"/>
    <mergeCell ref="B92:D92"/>
    <mergeCell ref="H92:I92"/>
    <mergeCell ref="B87:D87"/>
    <mergeCell ref="H87:I87"/>
    <mergeCell ref="B88:D88"/>
    <mergeCell ref="H88:I88"/>
    <mergeCell ref="B89:D89"/>
    <mergeCell ref="H89:I89"/>
    <mergeCell ref="B84:D84"/>
    <mergeCell ref="H84:I84"/>
    <mergeCell ref="B85:D85"/>
    <mergeCell ref="H85:I85"/>
    <mergeCell ref="B86:D86"/>
    <mergeCell ref="H86:I86"/>
    <mergeCell ref="B81:D81"/>
    <mergeCell ref="H81:I81"/>
    <mergeCell ref="B82:D82"/>
    <mergeCell ref="H82:I82"/>
    <mergeCell ref="B83:D83"/>
    <mergeCell ref="H83:I83"/>
    <mergeCell ref="B78:D78"/>
    <mergeCell ref="H78:I78"/>
    <mergeCell ref="B79:D79"/>
    <mergeCell ref="H79:I79"/>
    <mergeCell ref="B80:D80"/>
    <mergeCell ref="H80:I80"/>
    <mergeCell ref="A74:G74"/>
    <mergeCell ref="H74:I74"/>
    <mergeCell ref="J74:K74"/>
    <mergeCell ref="B76:D76"/>
    <mergeCell ref="H76:I76"/>
    <mergeCell ref="B77:D77"/>
    <mergeCell ref="H77:I77"/>
    <mergeCell ref="B72:C72"/>
    <mergeCell ref="H72:I72"/>
    <mergeCell ref="J72:K72"/>
    <mergeCell ref="A73:C73"/>
    <mergeCell ref="H73:I73"/>
    <mergeCell ref="J73:K73"/>
    <mergeCell ref="B70:C70"/>
    <mergeCell ref="H70:I70"/>
    <mergeCell ref="J70:K70"/>
    <mergeCell ref="B71:C71"/>
    <mergeCell ref="H71:I71"/>
    <mergeCell ref="J71:K71"/>
    <mergeCell ref="B68:C68"/>
    <mergeCell ref="H68:I68"/>
    <mergeCell ref="J68:K68"/>
    <mergeCell ref="B69:C69"/>
    <mergeCell ref="H69:I69"/>
    <mergeCell ref="J69:K69"/>
    <mergeCell ref="B66:C66"/>
    <mergeCell ref="H66:I66"/>
    <mergeCell ref="J66:K66"/>
    <mergeCell ref="B67:C67"/>
    <mergeCell ref="H67:I67"/>
    <mergeCell ref="J67:K67"/>
    <mergeCell ref="B64:C64"/>
    <mergeCell ref="H64:I64"/>
    <mergeCell ref="J64:K64"/>
    <mergeCell ref="B65:C65"/>
    <mergeCell ref="H65:I65"/>
    <mergeCell ref="J65:K65"/>
    <mergeCell ref="A62:C62"/>
    <mergeCell ref="H62:I62"/>
    <mergeCell ref="J62:K62"/>
    <mergeCell ref="A63:C63"/>
    <mergeCell ref="H63:I63"/>
    <mergeCell ref="J63:K63"/>
    <mergeCell ref="B59:C59"/>
    <mergeCell ref="H59:I59"/>
    <mergeCell ref="J59:K61"/>
    <mergeCell ref="B60:C60"/>
    <mergeCell ref="H60:I60"/>
    <mergeCell ref="B61:C61"/>
    <mergeCell ref="H61:I61"/>
    <mergeCell ref="B55:C55"/>
    <mergeCell ref="H55:I55"/>
    <mergeCell ref="J55:K58"/>
    <mergeCell ref="B56:C56"/>
    <mergeCell ref="H56:I56"/>
    <mergeCell ref="B57:C57"/>
    <mergeCell ref="H57:I57"/>
    <mergeCell ref="B58:C58"/>
    <mergeCell ref="H58:I58"/>
    <mergeCell ref="B52:K52"/>
    <mergeCell ref="B53:C53"/>
    <mergeCell ref="H53:I53"/>
    <mergeCell ref="J53:K53"/>
    <mergeCell ref="A54:C54"/>
    <mergeCell ref="H54:I54"/>
    <mergeCell ref="J54:K54"/>
    <mergeCell ref="B50:E50"/>
    <mergeCell ref="H50:I50"/>
    <mergeCell ref="J50:K50"/>
    <mergeCell ref="A51:E51"/>
    <mergeCell ref="H51:I51"/>
    <mergeCell ref="J51:K51"/>
    <mergeCell ref="B48:E48"/>
    <mergeCell ref="H48:I48"/>
    <mergeCell ref="J48:K48"/>
    <mergeCell ref="B49:E49"/>
    <mergeCell ref="H49:I49"/>
    <mergeCell ref="J49:K49"/>
    <mergeCell ref="B44:E44"/>
    <mergeCell ref="F44:H44"/>
    <mergeCell ref="B45:K45"/>
    <mergeCell ref="B46:K46"/>
    <mergeCell ref="B47:E47"/>
    <mergeCell ref="H47:I47"/>
    <mergeCell ref="J47:K47"/>
    <mergeCell ref="B41:E41"/>
    <mergeCell ref="F41:H41"/>
    <mergeCell ref="B42:E42"/>
    <mergeCell ref="F42:H42"/>
    <mergeCell ref="B43:E43"/>
    <mergeCell ref="F43:H43"/>
    <mergeCell ref="B38:E38"/>
    <mergeCell ref="F38:H38"/>
    <mergeCell ref="B39:E39"/>
    <mergeCell ref="F39:H39"/>
    <mergeCell ref="B40:E40"/>
    <mergeCell ref="F40:H40"/>
    <mergeCell ref="B35:E35"/>
    <mergeCell ref="F35:H35"/>
    <mergeCell ref="B36:E36"/>
    <mergeCell ref="F36:H36"/>
    <mergeCell ref="B37:E37"/>
    <mergeCell ref="F37:H37"/>
    <mergeCell ref="B31:K31"/>
    <mergeCell ref="F32:H32"/>
    <mergeCell ref="B33:E33"/>
    <mergeCell ref="F33:H33"/>
    <mergeCell ref="B34:E34"/>
    <mergeCell ref="F34:H34"/>
    <mergeCell ref="B26:E26"/>
    <mergeCell ref="F26:H26"/>
    <mergeCell ref="B27:E27"/>
    <mergeCell ref="F27:H27"/>
    <mergeCell ref="B28:E28"/>
    <mergeCell ref="F28:H28"/>
    <mergeCell ref="B23:E23"/>
    <mergeCell ref="F23:H23"/>
    <mergeCell ref="B24:E24"/>
    <mergeCell ref="F24:H24"/>
    <mergeCell ref="B25:E25"/>
    <mergeCell ref="F25:H25"/>
    <mergeCell ref="B19:H19"/>
    <mergeCell ref="B20:K20"/>
    <mergeCell ref="B21:E21"/>
    <mergeCell ref="F21:H21"/>
    <mergeCell ref="B22:E22"/>
    <mergeCell ref="F22:H22"/>
    <mergeCell ref="B13:H13"/>
    <mergeCell ref="B14:H14"/>
    <mergeCell ref="B15:H15"/>
    <mergeCell ref="B16:H16"/>
    <mergeCell ref="B17:H17"/>
    <mergeCell ref="B18:H18"/>
    <mergeCell ref="B7:H7"/>
    <mergeCell ref="B8:H8"/>
    <mergeCell ref="B9:H9"/>
    <mergeCell ref="B10:H10"/>
    <mergeCell ref="B11:H11"/>
    <mergeCell ref="B12:H12"/>
    <mergeCell ref="B6:H6"/>
    <mergeCell ref="I6:J6"/>
    <mergeCell ref="B5:K5"/>
    <mergeCell ref="A1:C1"/>
    <mergeCell ref="D1:K1"/>
    <mergeCell ref="A2:C2"/>
    <mergeCell ref="D2:K2"/>
    <mergeCell ref="G3:K3"/>
    <mergeCell ref="A4:K4"/>
  </mergeCells>
  <printOptions horizontalCentered="1"/>
  <pageMargins left="0.19685039370078741" right="0.19685039370078741" top="0.78740157480314965" bottom="0.47244094488188981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kÈM TỜ TRÌNH</vt:lpstr>
      <vt:lpstr>KÈM BIÊN BẢN HỌP</vt:lpstr>
      <vt:lpstr>KÈM TỜ TRÌNH KHLCNT</vt:lpstr>
      <vt:lpstr>Sheet3</vt:lpstr>
      <vt:lpstr>'kÈM TỜ TRÌNH'!Print_Area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Danh</cp:lastModifiedBy>
  <cp:lastPrinted>2025-10-18T08:57:58Z</cp:lastPrinted>
  <dcterms:created xsi:type="dcterms:W3CDTF">2022-09-05T01:00:14Z</dcterms:created>
  <dcterms:modified xsi:type="dcterms:W3CDTF">2025-12-26T02:24:54Z</dcterms:modified>
</cp:coreProperties>
</file>