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FBA2A1C8-0704-482B-A438-6380F26145BC}" xr6:coauthVersionLast="47" xr6:coauthVersionMax="47" xr10:uidLastSave="{00000000-0000-0000-0000-000000000000}"/>
  <bookViews>
    <workbookView xWindow="-120" yWindow="-120" windowWidth="29040" windowHeight="15840" tabRatio="798" xr2:uid="{00000000-000D-0000-FFFF-FFFF00000000}"/>
  </bookViews>
  <sheets>
    <sheet name="Tùy chọn mua thêm" sheetId="8" r:id="rId1"/>
    <sheet name="Kê khai thông tin nhà thầu" sheetId="6" r:id="rId2"/>
    <sheet name="Bảng X" sheetId="4" r:id="rId3"/>
    <sheet name="Mẫu số 00" sheetId="5" r:id="rId4"/>
    <sheet name="Mẫu số 12. Bảng Thông tin KT" sheetId="9" r:id="rId5"/>
    <sheet name="Mẫu số 18. Bảng điểm KT" sheetId="10" r:id="rId6"/>
    <sheet name="Mẫu số 05. Bảng giá dự thầu" sheetId="11" r:id="rId7"/>
  </sheets>
  <definedNames>
    <definedName name="tvpllink_iillwvwwug" localSheetId="6">'Mẫu số 05. Bảng giá dự thầu'!$A$13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5" l="1"/>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2" i="5"/>
  <c r="H34" i="8"/>
  <c r="I34" i="8" s="1"/>
  <c r="G34" i="8"/>
  <c r="H33" i="8"/>
  <c r="I33" i="8" s="1"/>
  <c r="G33" i="8"/>
  <c r="H32" i="8"/>
  <c r="I32" i="8" s="1"/>
  <c r="G32" i="8"/>
  <c r="H31" i="8"/>
  <c r="I31" i="8" s="1"/>
  <c r="G31" i="8"/>
  <c r="H30" i="8"/>
  <c r="I30" i="8" s="1"/>
  <c r="G30" i="8"/>
  <c r="H29" i="8"/>
  <c r="I29" i="8" s="1"/>
  <c r="G29" i="8"/>
  <c r="H28" i="8"/>
  <c r="I28" i="8" s="1"/>
  <c r="G28" i="8"/>
  <c r="H27" i="8"/>
  <c r="I27" i="8" s="1"/>
  <c r="G27" i="8"/>
  <c r="H26" i="8"/>
  <c r="I26" i="8" s="1"/>
  <c r="G26" i="8"/>
  <c r="H25" i="8"/>
  <c r="I25" i="8" s="1"/>
  <c r="G25" i="8"/>
  <c r="H24" i="8"/>
  <c r="I24" i="8" s="1"/>
  <c r="G24" i="8"/>
  <c r="H23" i="8"/>
  <c r="I23" i="8" s="1"/>
  <c r="G23" i="8"/>
  <c r="H22" i="8"/>
  <c r="I22" i="8" s="1"/>
  <c r="G22" i="8"/>
  <c r="H21" i="8"/>
  <c r="I21" i="8" s="1"/>
  <c r="G21" i="8"/>
  <c r="H20" i="8"/>
  <c r="I20" i="8" s="1"/>
  <c r="G20" i="8"/>
  <c r="H19" i="8"/>
  <c r="I19" i="8" s="1"/>
  <c r="G19" i="8"/>
  <c r="H18" i="8"/>
  <c r="I18" i="8" s="1"/>
  <c r="G18" i="8"/>
  <c r="H17" i="8"/>
  <c r="I17" i="8" s="1"/>
  <c r="G17" i="8"/>
  <c r="H16" i="8"/>
  <c r="I16" i="8" s="1"/>
  <c r="G16" i="8"/>
  <c r="H15" i="8"/>
  <c r="I15" i="8" s="1"/>
  <c r="G15" i="8"/>
  <c r="H14" i="8"/>
  <c r="I14" i="8" s="1"/>
  <c r="G14" i="8"/>
  <c r="H13" i="8"/>
  <c r="I13" i="8" s="1"/>
  <c r="G13" i="8"/>
  <c r="H12" i="8"/>
  <c r="I12" i="8" s="1"/>
  <c r="G12" i="8"/>
  <c r="H11" i="8"/>
  <c r="I11" i="8" s="1"/>
  <c r="G11" i="8"/>
  <c r="H10" i="8"/>
  <c r="I10" i="8" s="1"/>
  <c r="G10" i="8"/>
  <c r="H9" i="8"/>
  <c r="I9" i="8" s="1"/>
  <c r="G9" i="8"/>
  <c r="H8" i="8"/>
  <c r="I8" i="8" s="1"/>
  <c r="G8" i="8"/>
  <c r="H7" i="8"/>
  <c r="I7" i="8" s="1"/>
  <c r="G7" i="8"/>
  <c r="H6" i="8"/>
  <c r="I6" i="8" s="1"/>
  <c r="G6" i="8"/>
  <c r="H5" i="8"/>
  <c r="I5" i="8" s="1"/>
  <c r="G5" i="8"/>
  <c r="H4" i="8"/>
  <c r="I4" i="8" s="1"/>
  <c r="G4" i="8"/>
  <c r="H3" i="8"/>
  <c r="I3" i="8" s="1"/>
  <c r="G3" i="8"/>
  <c r="H2" i="8"/>
  <c r="I2" i="8" s="1"/>
  <c r="G2" i="8"/>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2" i="4"/>
</calcChain>
</file>

<file path=xl/sharedStrings.xml><?xml version="1.0" encoding="utf-8"?>
<sst xmlns="http://schemas.openxmlformats.org/spreadsheetml/2006/main" count="587" uniqueCount="236">
  <si>
    <t>STT</t>
  </si>
  <si>
    <t>Tên vị thuốc</t>
  </si>
  <si>
    <t>Nhóm TCKT</t>
  </si>
  <si>
    <t>Bộ phận dùng</t>
  </si>
  <si>
    <t>Tên khoa học</t>
  </si>
  <si>
    <t>Dạng sơ chế/ Phương pháp chế biến</t>
  </si>
  <si>
    <t>Tiêu chuẩn chất lượng</t>
  </si>
  <si>
    <t>Đơn vị tính</t>
  </si>
  <si>
    <t>Số lượng</t>
  </si>
  <si>
    <t>Đơn giá (VND)</t>
  </si>
  <si>
    <t>Tổng giá trị (VND)</t>
  </si>
  <si>
    <t>Vị thuốc Ba kích</t>
  </si>
  <si>
    <t>N2</t>
  </si>
  <si>
    <t>Rễ</t>
  </si>
  <si>
    <t>Radix Morindae officinalis Praeparata</t>
  </si>
  <si>
    <t>Thái phiến/Chích rượu/ muối/ cam thảo</t>
  </si>
  <si>
    <t>DĐVN V hoặc TCCS</t>
  </si>
  <si>
    <t>Kg</t>
  </si>
  <si>
    <t>Vị thuốc Bạch chỉ</t>
  </si>
  <si>
    <t>Radix Angelicae dahuricae Praeparata</t>
  </si>
  <si>
    <t>Thái phiến</t>
  </si>
  <si>
    <t>Vị thuốc Bạch linh</t>
  </si>
  <si>
    <t>Thể quả nấm</t>
  </si>
  <si>
    <t>Poria Praeparata</t>
  </si>
  <si>
    <t>Vị thuốc Bạch truật</t>
  </si>
  <si>
    <t>Thân rễ</t>
  </si>
  <si>
    <t>Rhizoma Atractylodis macrocephalae Praeparata</t>
  </si>
  <si>
    <t>Thái phiến/Chích rượu/ Sao cám mật ong</t>
  </si>
  <si>
    <t>Vị thuốc Cam thảo</t>
  </si>
  <si>
    <t>Rễ và Thân rễ</t>
  </si>
  <si>
    <t>Rhizoma et Radix Glycyrrhizae Praeparata</t>
  </si>
  <si>
    <t>Thuốc phiến/Chích mật</t>
  </si>
  <si>
    <t>Vị thuốc Cẩu tích</t>
  </si>
  <si>
    <t>Rhizoma Cibotii Praeparata</t>
  </si>
  <si>
    <t>Thái phiến/ Sao vàng/ Chích rượu/ Sao cách cát</t>
  </si>
  <si>
    <t>Vị thuốc Cốt toái bổ</t>
  </si>
  <si>
    <t>Rhizoma Drynariae Praeparata</t>
  </si>
  <si>
    <t>Sao vàng/ Chích rượu</t>
  </si>
  <si>
    <t>Vị thuốc Đan sâm</t>
  </si>
  <si>
    <t>Radix Salviae miltiorrhizae Praeparata</t>
  </si>
  <si>
    <t>Chích rượu</t>
  </si>
  <si>
    <t>Vị thuốc Đảng sâm</t>
  </si>
  <si>
    <t>Radix Codonopsis pilosulae Praeparata</t>
  </si>
  <si>
    <t>Chích gừng</t>
  </si>
  <si>
    <t>Vị thuốc Đào nhân</t>
  </si>
  <si>
    <t>Hạt</t>
  </si>
  <si>
    <t>Semen Pruni Praeparata</t>
  </si>
  <si>
    <t>Sao vàng</t>
  </si>
  <si>
    <t>Vị thuốc Đỗ trọng</t>
  </si>
  <si>
    <t>Vỏ thân</t>
  </si>
  <si>
    <t>Cortex Eucommiae Praeparata</t>
  </si>
  <si>
    <t>Thái phiến/ Chích muối/ Chích rượu/ Sao đen</t>
  </si>
  <si>
    <t>Vị thuốc Độc hoạt</t>
  </si>
  <si>
    <t>Radix Angelicae pubescentis Praeparata</t>
  </si>
  <si>
    <t>Vị thuốc Đương quy</t>
  </si>
  <si>
    <t>Toàn thân</t>
  </si>
  <si>
    <t>Radix Angelicae sinensis Praeparata</t>
  </si>
  <si>
    <t>Vị thuốc Hà thủ ô đỏ</t>
  </si>
  <si>
    <t>Rễ củ</t>
  </si>
  <si>
    <t>Radix Fallopiae multiflorae Praeparata</t>
  </si>
  <si>
    <t>Chế đậu đen</t>
  </si>
  <si>
    <t>Vị thuốc Hoàng kỳ</t>
  </si>
  <si>
    <t>Radix Astragali membranacei Praeparata</t>
  </si>
  <si>
    <t>Chích mật</t>
  </si>
  <si>
    <t>Vị thuốc Hòe hoa</t>
  </si>
  <si>
    <t>Nụ hoa</t>
  </si>
  <si>
    <t>Flos Styphnolobii japonici Praeparata</t>
  </si>
  <si>
    <t>Sao vàng/ Sao cháy</t>
  </si>
  <si>
    <t>Vị thuốc Hương phụ</t>
  </si>
  <si>
    <t>Rhizoma Cyperi Praeparata</t>
  </si>
  <si>
    <t>Thái phiến/ Tứ chế</t>
  </si>
  <si>
    <t>Vị thuốc Khương hoạt</t>
  </si>
  <si>
    <t>Rễ và thân rễ</t>
  </si>
  <si>
    <t>Rhizoma et Radix Notopterygii Praeparata</t>
  </si>
  <si>
    <t>Vị thuốc Liên nhục</t>
  </si>
  <si>
    <t>Semen Nelumbilis Praeparata</t>
  </si>
  <si>
    <t>Vị thuốc Liên tâm</t>
  </si>
  <si>
    <t>Cây mầm lấy từ hạt sen</t>
  </si>
  <si>
    <t>Embryo Nelumbinis Praeparata</t>
  </si>
  <si>
    <t>Sao qua</t>
  </si>
  <si>
    <t>Vị thuốc Ngũ vị tử</t>
  </si>
  <si>
    <t>Quả</t>
  </si>
  <si>
    <t>Fructus Schisandrae Praeparata</t>
  </si>
  <si>
    <t>Tẩm mật/ Tẩm giấm</t>
  </si>
  <si>
    <t>Vị thuốc Ngưu tất</t>
  </si>
  <si>
    <t>Radix Achyranthis bidentatae Praeparata</t>
  </si>
  <si>
    <t>Thái phiến/ Chích rượu/ Chích muối</t>
  </si>
  <si>
    <t>Vị thuốc Sinh địa</t>
  </si>
  <si>
    <t>Radix Rehmanniae Praeparata</t>
  </si>
  <si>
    <t>Thái phiến/ phơi khô</t>
  </si>
  <si>
    <t>Vị thuốc Sơn thù</t>
  </si>
  <si>
    <t>Fructus Corni Praeparata</t>
  </si>
  <si>
    <t>Phơi khô/ chưng/ chưng rượu</t>
  </si>
  <si>
    <t>Vị thuốc Táo nhân</t>
  </si>
  <si>
    <t>Nhân quả</t>
  </si>
  <si>
    <t>Semen Ziziphi mauritianae Praeparata</t>
  </si>
  <si>
    <t>Sao đen</t>
  </si>
  <si>
    <t>Vị thuốc Thảo quyết minh</t>
  </si>
  <si>
    <t>Semen Cassiae torae Praeparata</t>
  </si>
  <si>
    <t>Vị thuốc Thục địa</t>
  </si>
  <si>
    <t>Radix Rehmanniae Praeparatus</t>
  </si>
  <si>
    <t>Chích rượu/ gừng/ sa nhân</t>
  </si>
  <si>
    <t>Vị thuốc Thương truật</t>
  </si>
  <si>
    <t>Rhizoma Atractylodis Praeparata</t>
  </si>
  <si>
    <t>Thái phiến/ Sao qua/ Sao vàng/ Sao cháy</t>
  </si>
  <si>
    <t>Vị thuốc Trần bì</t>
  </si>
  <si>
    <t>Vỏ quả chín</t>
  </si>
  <si>
    <t>Pericarpium Citri reticulatae perenne Praeparata</t>
  </si>
  <si>
    <t>Vị thuốc Tục đoạn</t>
  </si>
  <si>
    <t>Radix Dipsaci Praeparata</t>
  </si>
  <si>
    <t>Vị thuốc Viễn chí</t>
  </si>
  <si>
    <t>Radix Polygalae Praeparata</t>
  </si>
  <si>
    <t>Sao cám/ Chích cam thảo</t>
  </si>
  <si>
    <t>Vị thuốc Xuyên khung</t>
  </si>
  <si>
    <t>Rhizoma Ligustici wallichii Praeparata</t>
  </si>
  <si>
    <t>Vị thuốc Ý dĩ</t>
  </si>
  <si>
    <t>Semen Coicis Praeparata</t>
  </si>
  <si>
    <t>Sao cám</t>
  </si>
  <si>
    <t>Giá trị tùy chọn mua thêm (VND)</t>
  </si>
  <si>
    <t>Số lượng tùy chọn mua thêm (tối đa)</t>
  </si>
  <si>
    <t>Mã phần (lô)</t>
  </si>
  <si>
    <t>Mã thuốc</t>
  </si>
  <si>
    <t>Giá trị ước tính của từng phần (VND)</t>
  </si>
  <si>
    <t>Doanh thu bình quân hằng năm (không bao gồm thuế VAT) (VND)</t>
  </si>
  <si>
    <t>Quy mô hợp đồng tương tự (VND)</t>
  </si>
  <si>
    <t>Giá kế hoạch (VND)</t>
  </si>
  <si>
    <t>Tiến độ cung cấp</t>
  </si>
  <si>
    <t>Theo quy định tại Chương V.</t>
  </si>
  <si>
    <t>Nguốc gốc</t>
  </si>
  <si>
    <t>Giá trị bảo đảm dự thầu (VND)</t>
  </si>
  <si>
    <t>Tên vị thuốc cổ truyền</t>
  </si>
  <si>
    <t>BẢNG KÊ KHAI THÔNG TIN NHÀ THẦU</t>
  </si>
  <si>
    <t>TT</t>
  </si>
  <si>
    <t>Yêu cầu</t>
  </si>
  <si>
    <t>Nội dung</t>
  </si>
  <si>
    <t>Điện thoại</t>
  </si>
  <si>
    <t>Tên nhà thầu</t>
  </si>
  <si>
    <t>Số ĐKKD/MST</t>
  </si>
  <si>
    <t>Địa chỉ theo số ĐKKD</t>
  </si>
  <si>
    <t>Địa chỉ sử dụng gửi hồ sơ, giấy tờ</t>
  </si>
  <si>
    <t>Người đại diện (Họ, tên)</t>
  </si>
  <si>
    <t>Số ĐT, email</t>
  </si>
  <si>
    <t>Nhân viên phụ trách hồ sơ thầu (Họ, tên)</t>
  </si>
  <si>
    <t>Nhân viên phụ trách bán hàng (Họ, tên)</t>
  </si>
  <si>
    <t>Liên lạc Bên mời thầu: DS. Trần Xuân Linh. ĐT: 0982.101.273</t>
  </si>
  <si>
    <t>Tên nhà thầu:</t>
  </si>
  <si>
    <t>Phân nhóm</t>
  </si>
  <si>
    <t>PP2500473757</t>
  </si>
  <si>
    <t>PP2500473758</t>
  </si>
  <si>
    <t>PP2500473759</t>
  </si>
  <si>
    <t>PP2500473760</t>
  </si>
  <si>
    <t>PP2500473761</t>
  </si>
  <si>
    <t>PP2500473762</t>
  </si>
  <si>
    <t>PP2500473763</t>
  </si>
  <si>
    <t>PP2500473764</t>
  </si>
  <si>
    <t>PP2500473765</t>
  </si>
  <si>
    <t>PP2500473766</t>
  </si>
  <si>
    <t>PP2500473767</t>
  </si>
  <si>
    <t>PP2500473768</t>
  </si>
  <si>
    <t>PP2500473769</t>
  </si>
  <si>
    <t>PP2500473770</t>
  </si>
  <si>
    <t>PP2500473771</t>
  </si>
  <si>
    <t>PP2500473772</t>
  </si>
  <si>
    <t>PP2500473773</t>
  </si>
  <si>
    <t>PP2500473774</t>
  </si>
  <si>
    <t>PP2500473775</t>
  </si>
  <si>
    <t>PP2500473776</t>
  </si>
  <si>
    <t>PP2500473777</t>
  </si>
  <si>
    <t>PP2500473778</t>
  </si>
  <si>
    <t>PP2500473779</t>
  </si>
  <si>
    <t>PP2500473780</t>
  </si>
  <si>
    <t>PP2500473781</t>
  </si>
  <si>
    <t>PP2500473782</t>
  </si>
  <si>
    <t>PP2500473783</t>
  </si>
  <si>
    <t>PP2500473784</t>
  </si>
  <si>
    <t>PP2500473785</t>
  </si>
  <si>
    <t>PP2500473786</t>
  </si>
  <si>
    <t>PP2500473787</t>
  </si>
  <si>
    <t>PP2500473788</t>
  </si>
  <si>
    <t>PP2500473789</t>
  </si>
  <si>
    <t>Mẫu số 12</t>
  </si>
  <si>
    <t>Hạn dùng (Tuổi thọ) (tháng)</t>
  </si>
  <si>
    <t>GĐKLH
hoặc GPNK (1)
(kèm theo công văn gia hạn hiệu lực số đăng ký (nếu có</t>
  </si>
  <si>
    <t>Cơ sở sản xuất</t>
  </si>
  <si>
    <t>Nước sản xuất</t>
  </si>
  <si>
    <t>Tiêu chuẩn thực hành tốt
của nhà thầu(2)</t>
  </si>
  <si>
    <t>Số lượng dự thầu</t>
  </si>
  <si>
    <t>Phân loại (4)</t>
  </si>
  <si>
    <t>Ghi chú:</t>
  </si>
  <si>
    <t>1. Giấy đăng ký lưu hành hoặc GPNK: Ghi rõ số giấy đăng ký lưu hành của thuốc hoặc số giấy phép nhập khẩu (kèm theo công văn gia hạn hiệu lực số đăng ký đã được Cục Quản lý Dược cấp (nếu có)).</t>
  </si>
  <si>
    <t>2. Tiêu chuẩn thực hành tốt của nhà thầu: Ghi rõ các Giấy chứng nhận thực hành tốt (GMP, GSP, GDP) mà nhà thầu được cấp.</t>
  </si>
  <si>
    <t>a.  Thuốc do nhà thầu trực tiếp sản xuất và dự thầu: ghi ký hiệu là SX.</t>
  </si>
  <si>
    <t>b.  Thuốc do nhà thầu trực tiếp nhập khẩu và dự thầu: ghi ký hiệu là NK.</t>
  </si>
  <si>
    <t>c.  Thuốc do nhà thầu mua từ doanh nghiệp sản xuất, nhập khẩu hoặc kinh doanh khác để dự thầu: ghi ký hiệu là KD và ghi rõ tên cơ sở nhập khẩu đối với thuốc nhập khẩu.</t>
  </si>
  <si>
    <t>BẢNG THÔNG TIN KỸ THUẬT VỊ THUỐC CỔ TRUYỀN DỰ THẦU</t>
  </si>
  <si>
    <t>Quy cách đóng gói</t>
  </si>
  <si>
    <t>Số đợt, thứ tự công bố, tài liệu chứng minh</t>
  </si>
  <si>
    <t>GMP</t>
  </si>
  <si>
    <t>GLP</t>
  </si>
  <si>
    <t>Dược liệu đạt GACP</t>
  </si>
  <si>
    <t>Bản cam kết về địa điểm nuôi trồng, thu hái dược liệu</t>
  </si>
  <si>
    <t>Dược liệu được thực hiện ở vùng đồng bào dân tộc thiểu số và miền núi theo Quyết định số 1719/QĐ-TTg ngày 14/10/2021</t>
  </si>
  <si>
    <t>3.  Phân loại: Đề nghị ghi rõ việc mặt hàng thuốc do nhà thầu trực tiếp sản xuất, nhập khẩu hoặc kinh doanh như sau để phục vụ việc chấm điểm:</t>
  </si>
  <si>
    <t>Tên vị thuốc cổ truyền dự thầu</t>
  </si>
  <si>
    <t>TC I.1</t>
  </si>
  <si>
    <t>TC I.2</t>
  </si>
  <si>
    <t>TC I.3</t>
  </si>
  <si>
    <t>TC I.4</t>
  </si>
  <si>
    <t>TC II.5</t>
  </si>
  <si>
    <t>TC II.6</t>
  </si>
  <si>
    <t>TC II.7</t>
  </si>
  <si>
    <t>TC II.8</t>
  </si>
  <si>
    <t>Tổng điểm</t>
  </si>
  <si>
    <t>Điểm kỹ thuật</t>
  </si>
  <si>
    <t>BẢNG TỔNG HỢP ĐIỂM KỸ THUẬT CỦA TỪNG SẢN PHẨM DỰ THẦU DO NHÀ THẦU TỰ ĐÁNH GIÁ</t>
  </si>
  <si>
    <t>Phương pháp chế biến (*)</t>
  </si>
  <si>
    <t>Hạn dùng (Tuổi thọ)</t>
  </si>
  <si>
    <t>Nguồn gốc (**)</t>
  </si>
  <si>
    <t>Đơn giá dự thầu</t>
  </si>
  <si>
    <t>Thành tiền</t>
  </si>
  <si>
    <t>...</t>
  </si>
  <si>
    <r>
      <t xml:space="preserve">Số ĐKLH/GPNK </t>
    </r>
    <r>
      <rPr>
        <b/>
        <vertAlign val="superscript"/>
        <sz val="10"/>
        <color rgb="FF000000"/>
        <rFont val="Times New Roman"/>
        <family val="1"/>
      </rPr>
      <t>(2)</t>
    </r>
  </si>
  <si>
    <r>
      <t>Cơ sở sản xuất</t>
    </r>
    <r>
      <rPr>
        <b/>
        <vertAlign val="superscript"/>
        <sz val="10"/>
        <color rgb="FF000000"/>
        <rFont val="Times New Roman"/>
        <family val="1"/>
      </rPr>
      <t>(3)</t>
    </r>
  </si>
  <si>
    <r>
      <t>Cơ sở cung cấp</t>
    </r>
    <r>
      <rPr>
        <b/>
        <vertAlign val="superscript"/>
        <sz val="10"/>
        <color rgb="FF000000"/>
        <rFont val="Times New Roman"/>
        <family val="1"/>
      </rPr>
      <t>(4)</t>
    </r>
  </si>
  <si>
    <t>* Phương pháp chế biến: Mô tả hình thức và phương chế biến ghi theo thông tư 14/2024/TT-BYT.</t>
  </si>
  <si>
    <t>* * Nguồn gốc: Ghi cụ thể nước xuất xứ của dược liệu là nguyên liệu sản xuất vị thuốc cổ truyền.</t>
  </si>
  <si>
    <r>
      <t>2.</t>
    </r>
    <r>
      <rPr>
        <i/>
        <sz val="12"/>
        <color rgb="FF000000"/>
        <rFont val="Times New Roman"/>
        <family val="1"/>
      </rPr>
      <t xml:space="preserve"> Giấy đăng ký lưu hành hoặc GPNK: Ghi rõ số giấy đăng ký lưu hành của vị thuốc cổ truyền hoặc số giấy phép nhập khẩu;</t>
    </r>
  </si>
  <si>
    <r>
      <t>1.</t>
    </r>
    <r>
      <rPr>
        <i/>
        <sz val="12"/>
        <color rgb="FF000000"/>
        <rFont val="Times New Roman"/>
        <family val="1"/>
      </rPr>
      <t xml:space="preserve"> Tiêu chuẩn thực hành tốt của nhà thầu: Ghi rõ các Giấy chứng nhận thực hành tốt mà nhà thầu được cấp.</t>
    </r>
  </si>
  <si>
    <r>
      <t>4.</t>
    </r>
    <r>
      <rPr>
        <i/>
        <sz val="12"/>
        <color rgb="FF000000"/>
        <rFont val="Times New Roman"/>
        <family val="1"/>
      </rPr>
      <t xml:space="preserve"> Cơ sở cung cấp là cơ sở cung cấp trực tiếp mặt hàng dự thầu.</t>
    </r>
  </si>
  <si>
    <r>
      <t xml:space="preserve">3. </t>
    </r>
    <r>
      <rPr>
        <i/>
        <sz val="12"/>
        <color rgb="FF000000"/>
        <rFont val="Times New Roman"/>
        <family val="1"/>
      </rPr>
      <t>Cơ sở sản xuất: Cơ sở sơ chế, chế biến dược liệu, vị thuốc cổ truyền.</t>
    </r>
  </si>
  <si>
    <t>Mẫu số 05</t>
  </si>
  <si>
    <t>BẢNG GIÁ DỰ THẦU</t>
  </si>
  <si>
    <r>
      <t>Tiêu chuẩn thực hành tốt của nhà thầu</t>
    </r>
    <r>
      <rPr>
        <b/>
        <vertAlign val="superscript"/>
        <sz val="14"/>
        <color rgb="FF000000"/>
        <rFont val="Times New Roman"/>
        <family val="1"/>
      </rPr>
      <t>(1)</t>
    </r>
    <r>
      <rPr>
        <b/>
        <sz val="14"/>
        <color rgb="FF000000"/>
        <rFont val="Times New Roman"/>
        <family val="1"/>
      </rPr>
      <t>:</t>
    </r>
  </si>
  <si>
    <t>Nguồn gốc</t>
  </si>
  <si>
    <t>Tên gói thầu: Gói thầu số 4: Gói thầu vị thuốc cổ truyền</t>
  </si>
  <si>
    <t>Mẫu số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</si>
</sst>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12"/>
      <color theme="1"/>
      <name val="Times New Roman"/>
      <family val="1"/>
    </font>
    <font>
      <b/>
      <sz val="10"/>
      <color theme="1"/>
      <name val="Times New Roman"/>
      <family val="1"/>
    </font>
    <font>
      <b/>
      <sz val="10"/>
      <color theme="1"/>
      <name val="Calibri"/>
      <family val="2"/>
      <scheme val="minor"/>
    </font>
    <font>
      <b/>
      <sz val="12"/>
      <color theme="1"/>
      <name val="Times New Roman"/>
      <family val="1"/>
    </font>
    <font>
      <sz val="10"/>
      <color theme="1"/>
      <name val="Times New Roman"/>
      <family val="1"/>
    </font>
    <font>
      <sz val="8"/>
      <name val="Calibri"/>
      <family val="2"/>
      <scheme val="minor"/>
    </font>
    <font>
      <b/>
      <sz val="11"/>
      <color theme="1"/>
      <name val="Calibri"/>
      <family val="2"/>
      <scheme val="minor"/>
    </font>
    <font>
      <b/>
      <sz val="12"/>
      <color rgb="FF000000"/>
      <name val="Times New Roman"/>
      <family val="1"/>
    </font>
    <font>
      <b/>
      <sz val="14"/>
      <color rgb="FF000000"/>
      <name val="Times New Roman"/>
      <family val="1"/>
    </font>
    <font>
      <b/>
      <sz val="14"/>
      <color theme="1"/>
      <name val="Times New Roman"/>
      <family val="1"/>
    </font>
    <font>
      <i/>
      <sz val="14"/>
      <color rgb="FF000000"/>
      <name val="Times New Roman"/>
      <family val="1"/>
    </font>
    <font>
      <b/>
      <sz val="14"/>
      <name val="Times New Roman"/>
      <family val="1"/>
    </font>
    <font>
      <b/>
      <sz val="10"/>
      <color rgb="FF000000"/>
      <name val="Times New Roman"/>
      <family val="1"/>
    </font>
    <font>
      <b/>
      <vertAlign val="superscript"/>
      <sz val="10"/>
      <color rgb="FF000000"/>
      <name val="Times New Roman"/>
      <family val="1"/>
    </font>
    <font>
      <i/>
      <sz val="12"/>
      <color rgb="FF000000"/>
      <name val="Times New Roman"/>
      <family val="1"/>
    </font>
    <font>
      <b/>
      <vertAlign val="superscript"/>
      <sz val="14"/>
      <color rgb="FF00000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xf numFmtId="164" fontId="3" fillId="0" borderId="1" xfId="1" applyNumberFormat="1" applyFont="1" applyBorder="1" applyAlignment="1">
      <alignment horizontal="center" vertical="center" wrapText="1"/>
    </xf>
    <xf numFmtId="164" fontId="2" fillId="0" borderId="1" xfId="1" applyNumberFormat="1" applyFont="1" applyBorder="1" applyAlignment="1">
      <alignment horizontal="right" vertical="center" wrapText="1"/>
    </xf>
    <xf numFmtId="164" fontId="0" fillId="0" borderId="0" xfId="1" applyNumberFormat="1" applyFont="1" applyAlignment="1">
      <alignment horizontal="right"/>
    </xf>
    <xf numFmtId="0" fontId="3"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0" fontId="2" fillId="0" borderId="1" xfId="0" applyFont="1" applyBorder="1" applyAlignment="1">
      <alignment horizontal="left" vertical="center" wrapText="1"/>
    </xf>
    <xf numFmtId="0" fontId="2" fillId="0" borderId="0" xfId="0" applyFont="1"/>
    <xf numFmtId="0" fontId="2" fillId="0" borderId="0" xfId="0" applyFont="1" applyAlignment="1">
      <alignment horizontal="left" vertical="center"/>
    </xf>
    <xf numFmtId="0" fontId="0" fillId="0" borderId="0" xfId="0" applyAlignment="1">
      <alignment vertical="center"/>
    </xf>
    <xf numFmtId="0" fontId="6" fillId="0" borderId="1"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horizontal="center"/>
    </xf>
    <xf numFmtId="0" fontId="6" fillId="0" borderId="1" xfId="0" applyFont="1" applyBorder="1" applyAlignment="1">
      <alignment vertical="center" wrapText="1"/>
    </xf>
    <xf numFmtId="0" fontId="5" fillId="0" borderId="0" xfId="0" applyFont="1" applyAlignment="1">
      <alignment wrapText="1"/>
    </xf>
    <xf numFmtId="0" fontId="0" fillId="0" borderId="0" xfId="0" applyAlignment="1">
      <alignment horizontal="center" vertical="center"/>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horizontal="right"/>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0" xfId="0" applyFont="1"/>
    <xf numFmtId="0" fontId="14" fillId="2" borderId="1" xfId="0" applyFont="1" applyFill="1" applyBorder="1" applyAlignment="1">
      <alignment horizontal="center" vertical="center" wrapText="1"/>
    </xf>
    <xf numFmtId="0" fontId="4" fillId="0" borderId="0" xfId="0" applyFont="1"/>
    <xf numFmtId="0" fontId="5"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horizont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3378-044F-42BA-8380-F86D81850945}">
  <dimension ref="A1:I34"/>
  <sheetViews>
    <sheetView tabSelected="1" workbookViewId="0">
      <selection activeCell="D15" sqref="D15"/>
    </sheetView>
  </sheetViews>
  <sheetFormatPr defaultRowHeight="15" x14ac:dyDescent="0.25"/>
  <cols>
    <col min="1" max="1" width="4.7109375" style="5" customWidth="1"/>
    <col min="2" max="2" width="8.42578125" style="5" customWidth="1"/>
    <col min="3" max="3" width="23.5703125" customWidth="1"/>
    <col min="4" max="4" width="10.42578125" style="5" customWidth="1"/>
    <col min="5" max="5" width="11.42578125" style="8" customWidth="1"/>
    <col min="6" max="6" width="13" style="8" customWidth="1"/>
    <col min="7" max="7" width="18.140625" style="8" customWidth="1"/>
    <col min="8" max="8" width="17.28515625" style="8" customWidth="1"/>
    <col min="9" max="9" width="20.7109375" style="8" customWidth="1"/>
  </cols>
  <sheetData>
    <row r="1" spans="1:9" s="3" customFormat="1" ht="25.5" x14ac:dyDescent="0.25">
      <c r="A1" s="2" t="s">
        <v>0</v>
      </c>
      <c r="B1" s="2" t="s">
        <v>120</v>
      </c>
      <c r="C1" s="2" t="s">
        <v>1</v>
      </c>
      <c r="D1" s="2" t="s">
        <v>7</v>
      </c>
      <c r="E1" s="6" t="s">
        <v>8</v>
      </c>
      <c r="F1" s="6" t="s">
        <v>9</v>
      </c>
      <c r="G1" s="6" t="s">
        <v>10</v>
      </c>
      <c r="H1" s="6" t="s">
        <v>119</v>
      </c>
      <c r="I1" s="6" t="s">
        <v>118</v>
      </c>
    </row>
    <row r="2" spans="1:9" ht="31.5" x14ac:dyDescent="0.25">
      <c r="A2" s="4">
        <v>1</v>
      </c>
      <c r="B2" s="4" t="s">
        <v>147</v>
      </c>
      <c r="C2" s="1" t="s">
        <v>11</v>
      </c>
      <c r="D2" s="4" t="s">
        <v>17</v>
      </c>
      <c r="E2" s="7">
        <v>350</v>
      </c>
      <c r="F2" s="7">
        <v>959000</v>
      </c>
      <c r="G2" s="7">
        <f>E2*F2</f>
        <v>335650000</v>
      </c>
      <c r="H2" s="7">
        <f>E2*30/100</f>
        <v>105</v>
      </c>
      <c r="I2" s="7">
        <f>F2*H2</f>
        <v>100695000</v>
      </c>
    </row>
    <row r="3" spans="1:9" ht="31.5" x14ac:dyDescent="0.25">
      <c r="A3" s="4">
        <v>2</v>
      </c>
      <c r="B3" s="4" t="s">
        <v>148</v>
      </c>
      <c r="C3" s="1" t="s">
        <v>18</v>
      </c>
      <c r="D3" s="4" t="s">
        <v>17</v>
      </c>
      <c r="E3" s="7">
        <v>100</v>
      </c>
      <c r="F3" s="7">
        <v>294000</v>
      </c>
      <c r="G3" s="7">
        <f t="shared" ref="G3:G34" si="0">E3*F3</f>
        <v>29400000</v>
      </c>
      <c r="H3" s="7">
        <f t="shared" ref="H3:H34" si="1">E3*30/100</f>
        <v>30</v>
      </c>
      <c r="I3" s="7">
        <f t="shared" ref="I3:I34" si="2">F3*H3</f>
        <v>8820000</v>
      </c>
    </row>
    <row r="4" spans="1:9" ht="31.5" x14ac:dyDescent="0.25">
      <c r="A4" s="4">
        <v>3</v>
      </c>
      <c r="B4" s="4" t="s">
        <v>149</v>
      </c>
      <c r="C4" s="1" t="s">
        <v>21</v>
      </c>
      <c r="D4" s="4" t="s">
        <v>17</v>
      </c>
      <c r="E4" s="7">
        <v>180</v>
      </c>
      <c r="F4" s="7">
        <v>315000</v>
      </c>
      <c r="G4" s="7">
        <f t="shared" si="0"/>
        <v>56700000</v>
      </c>
      <c r="H4" s="7">
        <f t="shared" si="1"/>
        <v>54</v>
      </c>
      <c r="I4" s="7">
        <f t="shared" si="2"/>
        <v>17010000</v>
      </c>
    </row>
    <row r="5" spans="1:9" ht="31.5" x14ac:dyDescent="0.25">
      <c r="A5" s="4">
        <v>4</v>
      </c>
      <c r="B5" s="4" t="s">
        <v>150</v>
      </c>
      <c r="C5" s="1" t="s">
        <v>24</v>
      </c>
      <c r="D5" s="4" t="s">
        <v>17</v>
      </c>
      <c r="E5" s="7">
        <v>300</v>
      </c>
      <c r="F5" s="7">
        <v>666000</v>
      </c>
      <c r="G5" s="7">
        <f t="shared" si="0"/>
        <v>199800000</v>
      </c>
      <c r="H5" s="7">
        <f t="shared" si="1"/>
        <v>90</v>
      </c>
      <c r="I5" s="7">
        <f t="shared" si="2"/>
        <v>59940000</v>
      </c>
    </row>
    <row r="6" spans="1:9" ht="31.5" x14ac:dyDescent="0.25">
      <c r="A6" s="4">
        <v>5</v>
      </c>
      <c r="B6" s="4" t="s">
        <v>151</v>
      </c>
      <c r="C6" s="1" t="s">
        <v>28</v>
      </c>
      <c r="D6" s="4" t="s">
        <v>17</v>
      </c>
      <c r="E6" s="7">
        <v>360</v>
      </c>
      <c r="F6" s="7">
        <v>300000</v>
      </c>
      <c r="G6" s="7">
        <f t="shared" si="0"/>
        <v>108000000</v>
      </c>
      <c r="H6" s="7">
        <f t="shared" si="1"/>
        <v>108</v>
      </c>
      <c r="I6" s="7">
        <f t="shared" si="2"/>
        <v>32400000</v>
      </c>
    </row>
    <row r="7" spans="1:9" ht="31.5" x14ac:dyDescent="0.25">
      <c r="A7" s="4">
        <v>6</v>
      </c>
      <c r="B7" s="4" t="s">
        <v>152</v>
      </c>
      <c r="C7" s="1" t="s">
        <v>32</v>
      </c>
      <c r="D7" s="4" t="s">
        <v>17</v>
      </c>
      <c r="E7" s="7">
        <v>100</v>
      </c>
      <c r="F7" s="7">
        <v>156870</v>
      </c>
      <c r="G7" s="7">
        <f t="shared" si="0"/>
        <v>15687000</v>
      </c>
      <c r="H7" s="7">
        <f t="shared" si="1"/>
        <v>30</v>
      </c>
      <c r="I7" s="7">
        <f t="shared" si="2"/>
        <v>4706100</v>
      </c>
    </row>
    <row r="8" spans="1:9" ht="31.5" x14ac:dyDescent="0.25">
      <c r="A8" s="4">
        <v>7</v>
      </c>
      <c r="B8" s="4" t="s">
        <v>153</v>
      </c>
      <c r="C8" s="1" t="s">
        <v>35</v>
      </c>
      <c r="D8" s="4" t="s">
        <v>17</v>
      </c>
      <c r="E8" s="7">
        <v>300</v>
      </c>
      <c r="F8" s="7">
        <v>207000</v>
      </c>
      <c r="G8" s="7">
        <f t="shared" si="0"/>
        <v>62100000</v>
      </c>
      <c r="H8" s="7">
        <f t="shared" si="1"/>
        <v>90</v>
      </c>
      <c r="I8" s="7">
        <f t="shared" si="2"/>
        <v>18630000</v>
      </c>
    </row>
    <row r="9" spans="1:9" ht="31.5" x14ac:dyDescent="0.25">
      <c r="A9" s="4">
        <v>8</v>
      </c>
      <c r="B9" s="4" t="s">
        <v>154</v>
      </c>
      <c r="C9" s="1" t="s">
        <v>38</v>
      </c>
      <c r="D9" s="4" t="s">
        <v>17</v>
      </c>
      <c r="E9" s="7">
        <v>400</v>
      </c>
      <c r="F9" s="7">
        <v>451500</v>
      </c>
      <c r="G9" s="7">
        <f t="shared" si="0"/>
        <v>180600000</v>
      </c>
      <c r="H9" s="7">
        <f t="shared" si="1"/>
        <v>120</v>
      </c>
      <c r="I9" s="7">
        <f t="shared" si="2"/>
        <v>54180000</v>
      </c>
    </row>
    <row r="10" spans="1:9" ht="31.5" x14ac:dyDescent="0.25">
      <c r="A10" s="4">
        <v>9</v>
      </c>
      <c r="B10" s="4" t="s">
        <v>155</v>
      </c>
      <c r="C10" s="1" t="s">
        <v>41</v>
      </c>
      <c r="D10" s="4" t="s">
        <v>17</v>
      </c>
      <c r="E10" s="7">
        <v>400</v>
      </c>
      <c r="F10" s="7">
        <v>850000</v>
      </c>
      <c r="G10" s="7">
        <f t="shared" si="0"/>
        <v>340000000</v>
      </c>
      <c r="H10" s="7">
        <f t="shared" si="1"/>
        <v>120</v>
      </c>
      <c r="I10" s="7">
        <f t="shared" si="2"/>
        <v>102000000</v>
      </c>
    </row>
    <row r="11" spans="1:9" ht="31.5" x14ac:dyDescent="0.25">
      <c r="A11" s="4">
        <v>10</v>
      </c>
      <c r="B11" s="4" t="s">
        <v>156</v>
      </c>
      <c r="C11" s="1" t="s">
        <v>44</v>
      </c>
      <c r="D11" s="4" t="s">
        <v>17</v>
      </c>
      <c r="E11" s="7">
        <v>150</v>
      </c>
      <c r="F11" s="7">
        <v>813000</v>
      </c>
      <c r="G11" s="7">
        <f t="shared" si="0"/>
        <v>121950000</v>
      </c>
      <c r="H11" s="7">
        <f t="shared" si="1"/>
        <v>45</v>
      </c>
      <c r="I11" s="7">
        <f t="shared" si="2"/>
        <v>36585000</v>
      </c>
    </row>
    <row r="12" spans="1:9" ht="31.5" x14ac:dyDescent="0.25">
      <c r="A12" s="4">
        <v>11</v>
      </c>
      <c r="B12" s="4" t="s">
        <v>157</v>
      </c>
      <c r="C12" s="1" t="s">
        <v>48</v>
      </c>
      <c r="D12" s="4" t="s">
        <v>17</v>
      </c>
      <c r="E12" s="7">
        <v>400</v>
      </c>
      <c r="F12" s="7">
        <v>255000</v>
      </c>
      <c r="G12" s="7">
        <f t="shared" si="0"/>
        <v>102000000</v>
      </c>
      <c r="H12" s="7">
        <f t="shared" si="1"/>
        <v>120</v>
      </c>
      <c r="I12" s="7">
        <f t="shared" si="2"/>
        <v>30600000</v>
      </c>
    </row>
    <row r="13" spans="1:9" ht="31.5" x14ac:dyDescent="0.25">
      <c r="A13" s="4">
        <v>12</v>
      </c>
      <c r="B13" s="4" t="s">
        <v>158</v>
      </c>
      <c r="C13" s="1" t="s">
        <v>52</v>
      </c>
      <c r="D13" s="4" t="s">
        <v>17</v>
      </c>
      <c r="E13" s="7">
        <v>220</v>
      </c>
      <c r="F13" s="7">
        <v>346500</v>
      </c>
      <c r="G13" s="7">
        <f t="shared" si="0"/>
        <v>76230000</v>
      </c>
      <c r="H13" s="7">
        <f t="shared" si="1"/>
        <v>66</v>
      </c>
      <c r="I13" s="7">
        <f t="shared" si="2"/>
        <v>22869000</v>
      </c>
    </row>
    <row r="14" spans="1:9" ht="31.5" x14ac:dyDescent="0.25">
      <c r="A14" s="4">
        <v>13</v>
      </c>
      <c r="B14" s="4" t="s">
        <v>159</v>
      </c>
      <c r="C14" s="1" t="s">
        <v>54</v>
      </c>
      <c r="D14" s="4" t="s">
        <v>17</v>
      </c>
      <c r="E14" s="7">
        <v>400</v>
      </c>
      <c r="F14" s="7">
        <v>739200</v>
      </c>
      <c r="G14" s="7">
        <f t="shared" si="0"/>
        <v>295680000</v>
      </c>
      <c r="H14" s="7">
        <f t="shared" si="1"/>
        <v>120</v>
      </c>
      <c r="I14" s="7">
        <f t="shared" si="2"/>
        <v>88704000</v>
      </c>
    </row>
    <row r="15" spans="1:9" ht="31.5" x14ac:dyDescent="0.25">
      <c r="A15" s="4">
        <v>14</v>
      </c>
      <c r="B15" s="4" t="s">
        <v>160</v>
      </c>
      <c r="C15" s="1" t="s">
        <v>57</v>
      </c>
      <c r="D15" s="4" t="s">
        <v>17</v>
      </c>
      <c r="E15" s="7">
        <v>300</v>
      </c>
      <c r="F15" s="7">
        <v>399000</v>
      </c>
      <c r="G15" s="7">
        <f t="shared" si="0"/>
        <v>119700000</v>
      </c>
      <c r="H15" s="7">
        <f t="shared" si="1"/>
        <v>90</v>
      </c>
      <c r="I15" s="7">
        <f t="shared" si="2"/>
        <v>35910000</v>
      </c>
    </row>
    <row r="16" spans="1:9" ht="31.5" x14ac:dyDescent="0.25">
      <c r="A16" s="4">
        <v>15</v>
      </c>
      <c r="B16" s="4" t="s">
        <v>161</v>
      </c>
      <c r="C16" s="1" t="s">
        <v>61</v>
      </c>
      <c r="D16" s="4" t="s">
        <v>17</v>
      </c>
      <c r="E16" s="7">
        <v>400</v>
      </c>
      <c r="F16" s="7">
        <v>455700</v>
      </c>
      <c r="G16" s="7">
        <f t="shared" si="0"/>
        <v>182280000</v>
      </c>
      <c r="H16" s="7">
        <f t="shared" si="1"/>
        <v>120</v>
      </c>
      <c r="I16" s="7">
        <f t="shared" si="2"/>
        <v>54684000</v>
      </c>
    </row>
    <row r="17" spans="1:9" ht="31.5" x14ac:dyDescent="0.25">
      <c r="A17" s="4">
        <v>16</v>
      </c>
      <c r="B17" s="4" t="s">
        <v>162</v>
      </c>
      <c r="C17" s="1" t="s">
        <v>64</v>
      </c>
      <c r="D17" s="4" t="s">
        <v>17</v>
      </c>
      <c r="E17" s="7">
        <v>120</v>
      </c>
      <c r="F17" s="7">
        <v>584000</v>
      </c>
      <c r="G17" s="7">
        <f t="shared" si="0"/>
        <v>70080000</v>
      </c>
      <c r="H17" s="7">
        <f t="shared" si="1"/>
        <v>36</v>
      </c>
      <c r="I17" s="7">
        <f t="shared" si="2"/>
        <v>21024000</v>
      </c>
    </row>
    <row r="18" spans="1:9" ht="31.5" x14ac:dyDescent="0.25">
      <c r="A18" s="4">
        <v>17</v>
      </c>
      <c r="B18" s="4" t="s">
        <v>163</v>
      </c>
      <c r="C18" s="1" t="s">
        <v>68</v>
      </c>
      <c r="D18" s="4" t="s">
        <v>17</v>
      </c>
      <c r="E18" s="7">
        <v>250</v>
      </c>
      <c r="F18" s="7">
        <v>147000</v>
      </c>
      <c r="G18" s="7">
        <f t="shared" si="0"/>
        <v>36750000</v>
      </c>
      <c r="H18" s="7">
        <f t="shared" si="1"/>
        <v>75</v>
      </c>
      <c r="I18" s="7">
        <f t="shared" si="2"/>
        <v>11025000</v>
      </c>
    </row>
    <row r="19" spans="1:9" ht="31.5" x14ac:dyDescent="0.25">
      <c r="A19" s="4">
        <v>18</v>
      </c>
      <c r="B19" s="4" t="s">
        <v>164</v>
      </c>
      <c r="C19" s="1" t="s">
        <v>71</v>
      </c>
      <c r="D19" s="4" t="s">
        <v>17</v>
      </c>
      <c r="E19" s="7">
        <v>150</v>
      </c>
      <c r="F19" s="7">
        <v>2055000</v>
      </c>
      <c r="G19" s="7">
        <f t="shared" si="0"/>
        <v>308250000</v>
      </c>
      <c r="H19" s="7">
        <f t="shared" si="1"/>
        <v>45</v>
      </c>
      <c r="I19" s="7">
        <f t="shared" si="2"/>
        <v>92475000</v>
      </c>
    </row>
    <row r="20" spans="1:9" ht="31.5" x14ac:dyDescent="0.25">
      <c r="A20" s="4">
        <v>19</v>
      </c>
      <c r="B20" s="4" t="s">
        <v>165</v>
      </c>
      <c r="C20" s="1" t="s">
        <v>74</v>
      </c>
      <c r="D20" s="4" t="s">
        <v>17</v>
      </c>
      <c r="E20" s="7">
        <v>450</v>
      </c>
      <c r="F20" s="7">
        <v>220000</v>
      </c>
      <c r="G20" s="7">
        <f t="shared" si="0"/>
        <v>99000000</v>
      </c>
      <c r="H20" s="7">
        <f t="shared" si="1"/>
        <v>135</v>
      </c>
      <c r="I20" s="7">
        <f t="shared" si="2"/>
        <v>29700000</v>
      </c>
    </row>
    <row r="21" spans="1:9" ht="31.5" x14ac:dyDescent="0.25">
      <c r="A21" s="4">
        <v>20</v>
      </c>
      <c r="B21" s="4" t="s">
        <v>166</v>
      </c>
      <c r="C21" s="1" t="s">
        <v>76</v>
      </c>
      <c r="D21" s="4" t="s">
        <v>17</v>
      </c>
      <c r="E21" s="7">
        <v>100</v>
      </c>
      <c r="F21" s="7">
        <v>399000</v>
      </c>
      <c r="G21" s="7">
        <f t="shared" si="0"/>
        <v>39900000</v>
      </c>
      <c r="H21" s="7">
        <f t="shared" si="1"/>
        <v>30</v>
      </c>
      <c r="I21" s="7">
        <f t="shared" si="2"/>
        <v>11970000</v>
      </c>
    </row>
    <row r="22" spans="1:9" ht="31.5" x14ac:dyDescent="0.25">
      <c r="A22" s="4">
        <v>21</v>
      </c>
      <c r="B22" s="4" t="s">
        <v>167</v>
      </c>
      <c r="C22" s="1" t="s">
        <v>80</v>
      </c>
      <c r="D22" s="4" t="s">
        <v>17</v>
      </c>
      <c r="E22" s="7">
        <v>60</v>
      </c>
      <c r="F22" s="7">
        <v>737000</v>
      </c>
      <c r="G22" s="7">
        <f t="shared" si="0"/>
        <v>44220000</v>
      </c>
      <c r="H22" s="7">
        <f t="shared" si="1"/>
        <v>18</v>
      </c>
      <c r="I22" s="7">
        <f t="shared" si="2"/>
        <v>13266000</v>
      </c>
    </row>
    <row r="23" spans="1:9" ht="31.5" x14ac:dyDescent="0.25">
      <c r="A23" s="4">
        <v>22</v>
      </c>
      <c r="B23" s="4" t="s">
        <v>168</v>
      </c>
      <c r="C23" s="1" t="s">
        <v>84</v>
      </c>
      <c r="D23" s="4" t="s">
        <v>17</v>
      </c>
      <c r="E23" s="7">
        <v>400</v>
      </c>
      <c r="F23" s="7">
        <v>464100</v>
      </c>
      <c r="G23" s="7">
        <f t="shared" si="0"/>
        <v>185640000</v>
      </c>
      <c r="H23" s="7">
        <f t="shared" si="1"/>
        <v>120</v>
      </c>
      <c r="I23" s="7">
        <f t="shared" si="2"/>
        <v>55692000</v>
      </c>
    </row>
    <row r="24" spans="1:9" ht="31.5" x14ac:dyDescent="0.25">
      <c r="A24" s="4">
        <v>23</v>
      </c>
      <c r="B24" s="4" t="s">
        <v>169</v>
      </c>
      <c r="C24" s="1" t="s">
        <v>87</v>
      </c>
      <c r="D24" s="4" t="s">
        <v>17</v>
      </c>
      <c r="E24" s="7">
        <v>80</v>
      </c>
      <c r="F24" s="7">
        <v>430000</v>
      </c>
      <c r="G24" s="7">
        <f t="shared" si="0"/>
        <v>34400000</v>
      </c>
      <c r="H24" s="7">
        <f t="shared" si="1"/>
        <v>24</v>
      </c>
      <c r="I24" s="7">
        <f t="shared" si="2"/>
        <v>10320000</v>
      </c>
    </row>
    <row r="25" spans="1:9" ht="31.5" x14ac:dyDescent="0.25">
      <c r="A25" s="4">
        <v>24</v>
      </c>
      <c r="B25" s="4" t="s">
        <v>170</v>
      </c>
      <c r="C25" s="1" t="s">
        <v>90</v>
      </c>
      <c r="D25" s="4" t="s">
        <v>17</v>
      </c>
      <c r="E25" s="7">
        <v>250</v>
      </c>
      <c r="F25" s="7">
        <v>559000</v>
      </c>
      <c r="G25" s="7">
        <f t="shared" si="0"/>
        <v>139750000</v>
      </c>
      <c r="H25" s="7">
        <f t="shared" si="1"/>
        <v>75</v>
      </c>
      <c r="I25" s="7">
        <f t="shared" si="2"/>
        <v>41925000</v>
      </c>
    </row>
    <row r="26" spans="1:9" ht="31.5" x14ac:dyDescent="0.25">
      <c r="A26" s="4">
        <v>25</v>
      </c>
      <c r="B26" s="4" t="s">
        <v>171</v>
      </c>
      <c r="C26" s="1" t="s">
        <v>93</v>
      </c>
      <c r="D26" s="4" t="s">
        <v>17</v>
      </c>
      <c r="E26" s="7">
        <v>150</v>
      </c>
      <c r="F26" s="7">
        <v>1168000</v>
      </c>
      <c r="G26" s="7">
        <f t="shared" si="0"/>
        <v>175200000</v>
      </c>
      <c r="H26" s="7">
        <f t="shared" si="1"/>
        <v>45</v>
      </c>
      <c r="I26" s="7">
        <f t="shared" si="2"/>
        <v>52560000</v>
      </c>
    </row>
    <row r="27" spans="1:9" ht="31.5" x14ac:dyDescent="0.25">
      <c r="A27" s="4">
        <v>26</v>
      </c>
      <c r="B27" s="4" t="s">
        <v>172</v>
      </c>
      <c r="C27" s="1" t="s">
        <v>97</v>
      </c>
      <c r="D27" s="4" t="s">
        <v>17</v>
      </c>
      <c r="E27" s="7">
        <v>50</v>
      </c>
      <c r="F27" s="7">
        <v>83000</v>
      </c>
      <c r="G27" s="7">
        <f t="shared" si="0"/>
        <v>4150000</v>
      </c>
      <c r="H27" s="7">
        <f t="shared" si="1"/>
        <v>15</v>
      </c>
      <c r="I27" s="7">
        <f t="shared" si="2"/>
        <v>1245000</v>
      </c>
    </row>
    <row r="28" spans="1:9" ht="31.5" x14ac:dyDescent="0.25">
      <c r="A28" s="4">
        <v>27</v>
      </c>
      <c r="B28" s="4" t="s">
        <v>173</v>
      </c>
      <c r="C28" s="1" t="s">
        <v>99</v>
      </c>
      <c r="D28" s="4" t="s">
        <v>17</v>
      </c>
      <c r="E28" s="7">
        <v>250</v>
      </c>
      <c r="F28" s="7">
        <v>300000</v>
      </c>
      <c r="G28" s="7">
        <f t="shared" si="0"/>
        <v>75000000</v>
      </c>
      <c r="H28" s="7">
        <f t="shared" si="1"/>
        <v>75</v>
      </c>
      <c r="I28" s="7">
        <f t="shared" si="2"/>
        <v>22500000</v>
      </c>
    </row>
    <row r="29" spans="1:9" ht="31.5" x14ac:dyDescent="0.25">
      <c r="A29" s="4">
        <v>28</v>
      </c>
      <c r="B29" s="4" t="s">
        <v>174</v>
      </c>
      <c r="C29" s="1" t="s">
        <v>102</v>
      </c>
      <c r="D29" s="4" t="s">
        <v>17</v>
      </c>
      <c r="E29" s="7">
        <v>200</v>
      </c>
      <c r="F29" s="7">
        <v>860000</v>
      </c>
      <c r="G29" s="7">
        <f t="shared" si="0"/>
        <v>172000000</v>
      </c>
      <c r="H29" s="7">
        <f t="shared" si="1"/>
        <v>60</v>
      </c>
      <c r="I29" s="7">
        <f t="shared" si="2"/>
        <v>51600000</v>
      </c>
    </row>
    <row r="30" spans="1:9" ht="31.5" x14ac:dyDescent="0.25">
      <c r="A30" s="4">
        <v>29</v>
      </c>
      <c r="B30" s="4" t="s">
        <v>175</v>
      </c>
      <c r="C30" s="1" t="s">
        <v>105</v>
      </c>
      <c r="D30" s="4" t="s">
        <v>17</v>
      </c>
      <c r="E30" s="7">
        <v>120</v>
      </c>
      <c r="F30" s="7">
        <v>155000</v>
      </c>
      <c r="G30" s="7">
        <f t="shared" si="0"/>
        <v>18600000</v>
      </c>
      <c r="H30" s="7">
        <f t="shared" si="1"/>
        <v>36</v>
      </c>
      <c r="I30" s="7">
        <f t="shared" si="2"/>
        <v>5580000</v>
      </c>
    </row>
    <row r="31" spans="1:9" ht="31.5" x14ac:dyDescent="0.25">
      <c r="A31" s="4">
        <v>30</v>
      </c>
      <c r="B31" s="4" t="s">
        <v>176</v>
      </c>
      <c r="C31" s="1" t="s">
        <v>108</v>
      </c>
      <c r="D31" s="4" t="s">
        <v>17</v>
      </c>
      <c r="E31" s="7">
        <v>220</v>
      </c>
      <c r="F31" s="7">
        <v>588000</v>
      </c>
      <c r="G31" s="7">
        <f t="shared" si="0"/>
        <v>129360000</v>
      </c>
      <c r="H31" s="7">
        <f t="shared" si="1"/>
        <v>66</v>
      </c>
      <c r="I31" s="7">
        <f t="shared" si="2"/>
        <v>38808000</v>
      </c>
    </row>
    <row r="32" spans="1:9" ht="31.5" x14ac:dyDescent="0.25">
      <c r="A32" s="4">
        <v>31</v>
      </c>
      <c r="B32" s="4" t="s">
        <v>177</v>
      </c>
      <c r="C32" s="1" t="s">
        <v>110</v>
      </c>
      <c r="D32" s="4" t="s">
        <v>17</v>
      </c>
      <c r="E32" s="7">
        <v>150</v>
      </c>
      <c r="F32" s="7">
        <v>2000000</v>
      </c>
      <c r="G32" s="7">
        <f t="shared" si="0"/>
        <v>300000000</v>
      </c>
      <c r="H32" s="7">
        <f t="shared" si="1"/>
        <v>45</v>
      </c>
      <c r="I32" s="7">
        <f t="shared" si="2"/>
        <v>90000000</v>
      </c>
    </row>
    <row r="33" spans="1:9" ht="31.5" x14ac:dyDescent="0.25">
      <c r="A33" s="4">
        <v>32</v>
      </c>
      <c r="B33" s="4" t="s">
        <v>178</v>
      </c>
      <c r="C33" s="1" t="s">
        <v>113</v>
      </c>
      <c r="D33" s="4" t="s">
        <v>17</v>
      </c>
      <c r="E33" s="7">
        <v>400</v>
      </c>
      <c r="F33" s="7">
        <v>260000</v>
      </c>
      <c r="G33" s="7">
        <f t="shared" si="0"/>
        <v>104000000</v>
      </c>
      <c r="H33" s="7">
        <f t="shared" si="1"/>
        <v>120</v>
      </c>
      <c r="I33" s="7">
        <f t="shared" si="2"/>
        <v>31200000</v>
      </c>
    </row>
    <row r="34" spans="1:9" ht="31.5" x14ac:dyDescent="0.25">
      <c r="A34" s="4">
        <v>33</v>
      </c>
      <c r="B34" s="4" t="s">
        <v>179</v>
      </c>
      <c r="C34" s="1" t="s">
        <v>115</v>
      </c>
      <c r="D34" s="4" t="s">
        <v>17</v>
      </c>
      <c r="E34" s="7">
        <v>160</v>
      </c>
      <c r="F34" s="7">
        <v>180000</v>
      </c>
      <c r="G34" s="7">
        <f t="shared" si="0"/>
        <v>28800000</v>
      </c>
      <c r="H34" s="7">
        <f t="shared" si="1"/>
        <v>48</v>
      </c>
      <c r="I34" s="7">
        <f t="shared" si="2"/>
        <v>8640000</v>
      </c>
    </row>
  </sheetData>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999C-CA33-49F6-93B0-D8EFB4982D30}">
  <dimension ref="A1:D13"/>
  <sheetViews>
    <sheetView workbookViewId="0">
      <selection activeCell="C20" sqref="C20"/>
    </sheetView>
  </sheetViews>
  <sheetFormatPr defaultRowHeight="15" x14ac:dyDescent="0.25"/>
  <cols>
    <col min="1" max="1" width="5.140625" customWidth="1"/>
    <col min="2" max="2" width="30.85546875" customWidth="1"/>
    <col min="3" max="3" width="43.85546875" customWidth="1"/>
    <col min="4" max="4" width="13.7109375" customWidth="1"/>
  </cols>
  <sheetData>
    <row r="1" spans="1:4" ht="15.75" x14ac:dyDescent="0.25">
      <c r="A1" s="35" t="s">
        <v>131</v>
      </c>
      <c r="B1" s="35"/>
      <c r="C1" s="35"/>
      <c r="D1" s="35"/>
    </row>
    <row r="3" spans="1:4" s="12" customFormat="1" ht="15.75" x14ac:dyDescent="0.25">
      <c r="A3" s="11" t="s">
        <v>132</v>
      </c>
      <c r="B3" s="11" t="s">
        <v>133</v>
      </c>
      <c r="C3" s="11" t="s">
        <v>134</v>
      </c>
      <c r="D3" s="11" t="s">
        <v>135</v>
      </c>
    </row>
    <row r="4" spans="1:4" s="14" customFormat="1" ht="15.75" x14ac:dyDescent="0.25">
      <c r="A4" s="4">
        <v>1</v>
      </c>
      <c r="B4" s="13" t="s">
        <v>136</v>
      </c>
      <c r="C4" s="4"/>
      <c r="D4" s="4"/>
    </row>
    <row r="5" spans="1:4" s="14" customFormat="1" ht="15.75" x14ac:dyDescent="0.25">
      <c r="A5" s="4">
        <v>2</v>
      </c>
      <c r="B5" s="13" t="s">
        <v>137</v>
      </c>
      <c r="C5" s="4"/>
      <c r="D5" s="4"/>
    </row>
    <row r="6" spans="1:4" s="14" customFormat="1" ht="15.75" x14ac:dyDescent="0.25">
      <c r="A6" s="4">
        <v>3</v>
      </c>
      <c r="B6" s="13" t="s">
        <v>138</v>
      </c>
      <c r="C6" s="4"/>
      <c r="D6" s="4"/>
    </row>
    <row r="7" spans="1:4" s="14" customFormat="1" ht="15.75" x14ac:dyDescent="0.25">
      <c r="A7" s="4">
        <v>4</v>
      </c>
      <c r="B7" s="13" t="s">
        <v>139</v>
      </c>
      <c r="C7" s="4"/>
      <c r="D7" s="4"/>
    </row>
    <row r="8" spans="1:4" s="14" customFormat="1" ht="15.75" x14ac:dyDescent="0.25">
      <c r="A8" s="4">
        <v>5</v>
      </c>
      <c r="B8" s="13" t="s">
        <v>140</v>
      </c>
      <c r="C8" s="4"/>
      <c r="D8" s="4" t="s">
        <v>141</v>
      </c>
    </row>
    <row r="9" spans="1:4" s="14" customFormat="1" ht="31.5" x14ac:dyDescent="0.25">
      <c r="A9" s="4">
        <v>6</v>
      </c>
      <c r="B9" s="13" t="s">
        <v>142</v>
      </c>
      <c r="C9" s="4"/>
      <c r="D9" s="4" t="s">
        <v>141</v>
      </c>
    </row>
    <row r="10" spans="1:4" s="14" customFormat="1" ht="31.5" x14ac:dyDescent="0.25">
      <c r="A10" s="4">
        <v>7</v>
      </c>
      <c r="B10" s="13" t="s">
        <v>143</v>
      </c>
      <c r="C10" s="4"/>
      <c r="D10" s="4" t="s">
        <v>141</v>
      </c>
    </row>
    <row r="11" spans="1:4" s="14" customFormat="1" ht="15.75" x14ac:dyDescent="0.25"/>
    <row r="12" spans="1:4" s="14" customFormat="1" ht="15.75" x14ac:dyDescent="0.25">
      <c r="B12" s="15" t="s">
        <v>144</v>
      </c>
    </row>
    <row r="13" spans="1:4" s="14" customFormat="1" ht="15.75" x14ac:dyDescent="0.25"/>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F602B-2DEA-4299-AD9E-A2469DD3D8B2}">
  <dimension ref="A1:F34"/>
  <sheetViews>
    <sheetView workbookViewId="0">
      <selection activeCell="I13" sqref="I13"/>
    </sheetView>
  </sheetViews>
  <sheetFormatPr defaultRowHeight="15" x14ac:dyDescent="0.25"/>
  <cols>
    <col min="1" max="1" width="4.7109375" style="5" customWidth="1"/>
    <col min="2" max="2" width="9.85546875" style="5" customWidth="1"/>
    <col min="3" max="3" width="23.5703125" customWidth="1"/>
    <col min="4" max="4" width="18.140625" style="8" customWidth="1"/>
    <col min="5" max="5" width="29.140625" style="8" customWidth="1"/>
    <col min="6" max="6" width="18" customWidth="1"/>
  </cols>
  <sheetData>
    <row r="1" spans="1:6" s="3" customFormat="1" ht="25.5" x14ac:dyDescent="0.25">
      <c r="A1" s="2" t="s">
        <v>0</v>
      </c>
      <c r="B1" s="2" t="s">
        <v>120</v>
      </c>
      <c r="C1" s="2" t="s">
        <v>1</v>
      </c>
      <c r="D1" s="9" t="s">
        <v>122</v>
      </c>
      <c r="E1" s="9" t="s">
        <v>123</v>
      </c>
      <c r="F1" s="9" t="s">
        <v>124</v>
      </c>
    </row>
    <row r="2" spans="1:6" ht="31.5" x14ac:dyDescent="0.25">
      <c r="A2" s="4">
        <v>1</v>
      </c>
      <c r="B2" s="4" t="s">
        <v>147</v>
      </c>
      <c r="C2" s="1" t="s">
        <v>11</v>
      </c>
      <c r="D2" s="7">
        <v>335650000</v>
      </c>
      <c r="E2" s="7">
        <f>(D2/2)*1.5</f>
        <v>251737500</v>
      </c>
      <c r="F2" s="7">
        <f>(D2/2)*70/100</f>
        <v>117477500</v>
      </c>
    </row>
    <row r="3" spans="1:6" ht="31.5" x14ac:dyDescent="0.25">
      <c r="A3" s="4">
        <v>2</v>
      </c>
      <c r="B3" s="4" t="s">
        <v>148</v>
      </c>
      <c r="C3" s="1" t="s">
        <v>18</v>
      </c>
      <c r="D3" s="7">
        <v>29400000</v>
      </c>
      <c r="E3" s="7">
        <f t="shared" ref="E3:E34" si="0">(D3/2)*1.5</f>
        <v>22050000</v>
      </c>
      <c r="F3" s="7">
        <f t="shared" ref="F3:F34" si="1">(D3/2)*70/100</f>
        <v>10290000</v>
      </c>
    </row>
    <row r="4" spans="1:6" ht="31.5" x14ac:dyDescent="0.25">
      <c r="A4" s="4">
        <v>3</v>
      </c>
      <c r="B4" s="4" t="s">
        <v>149</v>
      </c>
      <c r="C4" s="1" t="s">
        <v>21</v>
      </c>
      <c r="D4" s="7">
        <v>56700000</v>
      </c>
      <c r="E4" s="7">
        <f t="shared" si="0"/>
        <v>42525000</v>
      </c>
      <c r="F4" s="7">
        <f t="shared" si="1"/>
        <v>19845000</v>
      </c>
    </row>
    <row r="5" spans="1:6" ht="31.5" x14ac:dyDescent="0.25">
      <c r="A5" s="4">
        <v>4</v>
      </c>
      <c r="B5" s="4" t="s">
        <v>150</v>
      </c>
      <c r="C5" s="1" t="s">
        <v>24</v>
      </c>
      <c r="D5" s="7">
        <v>199800000</v>
      </c>
      <c r="E5" s="7">
        <f t="shared" si="0"/>
        <v>149850000</v>
      </c>
      <c r="F5" s="7">
        <f t="shared" si="1"/>
        <v>69930000</v>
      </c>
    </row>
    <row r="6" spans="1:6" ht="31.5" x14ac:dyDescent="0.25">
      <c r="A6" s="4">
        <v>5</v>
      </c>
      <c r="B6" s="4" t="s">
        <v>151</v>
      </c>
      <c r="C6" s="1" t="s">
        <v>28</v>
      </c>
      <c r="D6" s="7">
        <v>108000000</v>
      </c>
      <c r="E6" s="7">
        <f t="shared" si="0"/>
        <v>81000000</v>
      </c>
      <c r="F6" s="7">
        <f t="shared" si="1"/>
        <v>37800000</v>
      </c>
    </row>
    <row r="7" spans="1:6" ht="31.5" x14ac:dyDescent="0.25">
      <c r="A7" s="4">
        <v>6</v>
      </c>
      <c r="B7" s="4" t="s">
        <v>152</v>
      </c>
      <c r="C7" s="1" t="s">
        <v>32</v>
      </c>
      <c r="D7" s="7">
        <v>15687000</v>
      </c>
      <c r="E7" s="7">
        <f t="shared" si="0"/>
        <v>11765250</v>
      </c>
      <c r="F7" s="7">
        <f t="shared" si="1"/>
        <v>5490450</v>
      </c>
    </row>
    <row r="8" spans="1:6" ht="31.5" x14ac:dyDescent="0.25">
      <c r="A8" s="4">
        <v>7</v>
      </c>
      <c r="B8" s="4" t="s">
        <v>153</v>
      </c>
      <c r="C8" s="1" t="s">
        <v>35</v>
      </c>
      <c r="D8" s="7">
        <v>62100000</v>
      </c>
      <c r="E8" s="7">
        <f t="shared" si="0"/>
        <v>46575000</v>
      </c>
      <c r="F8" s="7">
        <f t="shared" si="1"/>
        <v>21735000</v>
      </c>
    </row>
    <row r="9" spans="1:6" ht="31.5" x14ac:dyDescent="0.25">
      <c r="A9" s="4">
        <v>8</v>
      </c>
      <c r="B9" s="4" t="s">
        <v>154</v>
      </c>
      <c r="C9" s="1" t="s">
        <v>38</v>
      </c>
      <c r="D9" s="7">
        <v>180600000</v>
      </c>
      <c r="E9" s="7">
        <f t="shared" si="0"/>
        <v>135450000</v>
      </c>
      <c r="F9" s="7">
        <f t="shared" si="1"/>
        <v>63210000</v>
      </c>
    </row>
    <row r="10" spans="1:6" ht="31.5" x14ac:dyDescent="0.25">
      <c r="A10" s="4">
        <v>9</v>
      </c>
      <c r="B10" s="4" t="s">
        <v>155</v>
      </c>
      <c r="C10" s="1" t="s">
        <v>41</v>
      </c>
      <c r="D10" s="7">
        <v>340000000</v>
      </c>
      <c r="E10" s="7">
        <f t="shared" si="0"/>
        <v>255000000</v>
      </c>
      <c r="F10" s="7">
        <f t="shared" si="1"/>
        <v>119000000</v>
      </c>
    </row>
    <row r="11" spans="1:6" ht="31.5" x14ac:dyDescent="0.25">
      <c r="A11" s="4">
        <v>10</v>
      </c>
      <c r="B11" s="4" t="s">
        <v>156</v>
      </c>
      <c r="C11" s="1" t="s">
        <v>44</v>
      </c>
      <c r="D11" s="7">
        <v>121950000</v>
      </c>
      <c r="E11" s="7">
        <f t="shared" si="0"/>
        <v>91462500</v>
      </c>
      <c r="F11" s="7">
        <f t="shared" si="1"/>
        <v>42682500</v>
      </c>
    </row>
    <row r="12" spans="1:6" ht="31.5" x14ac:dyDescent="0.25">
      <c r="A12" s="4">
        <v>11</v>
      </c>
      <c r="B12" s="4" t="s">
        <v>157</v>
      </c>
      <c r="C12" s="1" t="s">
        <v>48</v>
      </c>
      <c r="D12" s="7">
        <v>102000000</v>
      </c>
      <c r="E12" s="7">
        <f t="shared" si="0"/>
        <v>76500000</v>
      </c>
      <c r="F12" s="7">
        <f t="shared" si="1"/>
        <v>35700000</v>
      </c>
    </row>
    <row r="13" spans="1:6" ht="31.5" x14ac:dyDescent="0.25">
      <c r="A13" s="4">
        <v>12</v>
      </c>
      <c r="B13" s="4" t="s">
        <v>158</v>
      </c>
      <c r="C13" s="1" t="s">
        <v>52</v>
      </c>
      <c r="D13" s="7">
        <v>76230000</v>
      </c>
      <c r="E13" s="7">
        <f t="shared" si="0"/>
        <v>57172500</v>
      </c>
      <c r="F13" s="7">
        <f t="shared" si="1"/>
        <v>26680500</v>
      </c>
    </row>
    <row r="14" spans="1:6" ht="31.5" x14ac:dyDescent="0.25">
      <c r="A14" s="4">
        <v>13</v>
      </c>
      <c r="B14" s="4" t="s">
        <v>159</v>
      </c>
      <c r="C14" s="1" t="s">
        <v>54</v>
      </c>
      <c r="D14" s="7">
        <v>295680000</v>
      </c>
      <c r="E14" s="7">
        <f t="shared" si="0"/>
        <v>221760000</v>
      </c>
      <c r="F14" s="7">
        <f t="shared" si="1"/>
        <v>103488000</v>
      </c>
    </row>
    <row r="15" spans="1:6" ht="31.5" x14ac:dyDescent="0.25">
      <c r="A15" s="4">
        <v>14</v>
      </c>
      <c r="B15" s="4" t="s">
        <v>160</v>
      </c>
      <c r="C15" s="1" t="s">
        <v>57</v>
      </c>
      <c r="D15" s="7">
        <v>119700000</v>
      </c>
      <c r="E15" s="7">
        <f t="shared" si="0"/>
        <v>89775000</v>
      </c>
      <c r="F15" s="7">
        <f t="shared" si="1"/>
        <v>41895000</v>
      </c>
    </row>
    <row r="16" spans="1:6" ht="31.5" x14ac:dyDescent="0.25">
      <c r="A16" s="4">
        <v>15</v>
      </c>
      <c r="B16" s="4" t="s">
        <v>161</v>
      </c>
      <c r="C16" s="1" t="s">
        <v>61</v>
      </c>
      <c r="D16" s="7">
        <v>182280000</v>
      </c>
      <c r="E16" s="7">
        <f t="shared" si="0"/>
        <v>136710000</v>
      </c>
      <c r="F16" s="7">
        <f t="shared" si="1"/>
        <v>63798000</v>
      </c>
    </row>
    <row r="17" spans="1:6" ht="31.5" x14ac:dyDescent="0.25">
      <c r="A17" s="4">
        <v>16</v>
      </c>
      <c r="B17" s="4" t="s">
        <v>162</v>
      </c>
      <c r="C17" s="1" t="s">
        <v>64</v>
      </c>
      <c r="D17" s="7">
        <v>70080000</v>
      </c>
      <c r="E17" s="7">
        <f t="shared" si="0"/>
        <v>52560000</v>
      </c>
      <c r="F17" s="7">
        <f t="shared" si="1"/>
        <v>24528000</v>
      </c>
    </row>
    <row r="18" spans="1:6" ht="31.5" x14ac:dyDescent="0.25">
      <c r="A18" s="4">
        <v>17</v>
      </c>
      <c r="B18" s="4" t="s">
        <v>163</v>
      </c>
      <c r="C18" s="1" t="s">
        <v>68</v>
      </c>
      <c r="D18" s="7">
        <v>36750000</v>
      </c>
      <c r="E18" s="7">
        <f t="shared" si="0"/>
        <v>27562500</v>
      </c>
      <c r="F18" s="7">
        <f t="shared" si="1"/>
        <v>12862500</v>
      </c>
    </row>
    <row r="19" spans="1:6" ht="31.5" x14ac:dyDescent="0.25">
      <c r="A19" s="4">
        <v>18</v>
      </c>
      <c r="B19" s="4" t="s">
        <v>164</v>
      </c>
      <c r="C19" s="1" t="s">
        <v>71</v>
      </c>
      <c r="D19" s="7">
        <v>308250000</v>
      </c>
      <c r="E19" s="7">
        <f t="shared" si="0"/>
        <v>231187500</v>
      </c>
      <c r="F19" s="7">
        <f t="shared" si="1"/>
        <v>107887500</v>
      </c>
    </row>
    <row r="20" spans="1:6" ht="31.5" x14ac:dyDescent="0.25">
      <c r="A20" s="4">
        <v>19</v>
      </c>
      <c r="B20" s="4" t="s">
        <v>165</v>
      </c>
      <c r="C20" s="1" t="s">
        <v>74</v>
      </c>
      <c r="D20" s="7">
        <v>99000000</v>
      </c>
      <c r="E20" s="7">
        <f t="shared" si="0"/>
        <v>74250000</v>
      </c>
      <c r="F20" s="7">
        <f t="shared" si="1"/>
        <v>34650000</v>
      </c>
    </row>
    <row r="21" spans="1:6" ht="31.5" x14ac:dyDescent="0.25">
      <c r="A21" s="4">
        <v>20</v>
      </c>
      <c r="B21" s="4" t="s">
        <v>166</v>
      </c>
      <c r="C21" s="1" t="s">
        <v>76</v>
      </c>
      <c r="D21" s="7">
        <v>39900000</v>
      </c>
      <c r="E21" s="7">
        <f t="shared" si="0"/>
        <v>29925000</v>
      </c>
      <c r="F21" s="7">
        <f t="shared" si="1"/>
        <v>13965000</v>
      </c>
    </row>
    <row r="22" spans="1:6" ht="31.5" x14ac:dyDescent="0.25">
      <c r="A22" s="4">
        <v>21</v>
      </c>
      <c r="B22" s="4" t="s">
        <v>167</v>
      </c>
      <c r="C22" s="1" t="s">
        <v>80</v>
      </c>
      <c r="D22" s="7">
        <v>44220000</v>
      </c>
      <c r="E22" s="7">
        <f t="shared" si="0"/>
        <v>33165000</v>
      </c>
      <c r="F22" s="7">
        <f t="shared" si="1"/>
        <v>15477000</v>
      </c>
    </row>
    <row r="23" spans="1:6" ht="31.5" x14ac:dyDescent="0.25">
      <c r="A23" s="4">
        <v>22</v>
      </c>
      <c r="B23" s="4" t="s">
        <v>168</v>
      </c>
      <c r="C23" s="1" t="s">
        <v>84</v>
      </c>
      <c r="D23" s="7">
        <v>185640000</v>
      </c>
      <c r="E23" s="7">
        <f t="shared" si="0"/>
        <v>139230000</v>
      </c>
      <c r="F23" s="7">
        <f t="shared" si="1"/>
        <v>64974000</v>
      </c>
    </row>
    <row r="24" spans="1:6" ht="31.5" x14ac:dyDescent="0.25">
      <c r="A24" s="4">
        <v>23</v>
      </c>
      <c r="B24" s="4" t="s">
        <v>169</v>
      </c>
      <c r="C24" s="1" t="s">
        <v>87</v>
      </c>
      <c r="D24" s="7">
        <v>34400000</v>
      </c>
      <c r="E24" s="7">
        <f t="shared" si="0"/>
        <v>25800000</v>
      </c>
      <c r="F24" s="7">
        <f t="shared" si="1"/>
        <v>12040000</v>
      </c>
    </row>
    <row r="25" spans="1:6" ht="31.5" x14ac:dyDescent="0.25">
      <c r="A25" s="4">
        <v>24</v>
      </c>
      <c r="B25" s="4" t="s">
        <v>170</v>
      </c>
      <c r="C25" s="1" t="s">
        <v>90</v>
      </c>
      <c r="D25" s="7">
        <v>139750000</v>
      </c>
      <c r="E25" s="7">
        <f t="shared" si="0"/>
        <v>104812500</v>
      </c>
      <c r="F25" s="7">
        <f t="shared" si="1"/>
        <v>48912500</v>
      </c>
    </row>
    <row r="26" spans="1:6" ht="31.5" x14ac:dyDescent="0.25">
      <c r="A26" s="4">
        <v>25</v>
      </c>
      <c r="B26" s="4" t="s">
        <v>171</v>
      </c>
      <c r="C26" s="1" t="s">
        <v>93</v>
      </c>
      <c r="D26" s="7">
        <v>175200000</v>
      </c>
      <c r="E26" s="7">
        <f t="shared" si="0"/>
        <v>131400000</v>
      </c>
      <c r="F26" s="7">
        <f t="shared" si="1"/>
        <v>61320000</v>
      </c>
    </row>
    <row r="27" spans="1:6" ht="31.5" x14ac:dyDescent="0.25">
      <c r="A27" s="4">
        <v>26</v>
      </c>
      <c r="B27" s="4" t="s">
        <v>172</v>
      </c>
      <c r="C27" s="1" t="s">
        <v>97</v>
      </c>
      <c r="D27" s="7">
        <v>4150000</v>
      </c>
      <c r="E27" s="7">
        <f t="shared" si="0"/>
        <v>3112500</v>
      </c>
      <c r="F27" s="7">
        <f t="shared" si="1"/>
        <v>1452500</v>
      </c>
    </row>
    <row r="28" spans="1:6" ht="31.5" x14ac:dyDescent="0.25">
      <c r="A28" s="4">
        <v>27</v>
      </c>
      <c r="B28" s="4" t="s">
        <v>173</v>
      </c>
      <c r="C28" s="1" t="s">
        <v>99</v>
      </c>
      <c r="D28" s="7">
        <v>75000000</v>
      </c>
      <c r="E28" s="7">
        <f t="shared" si="0"/>
        <v>56250000</v>
      </c>
      <c r="F28" s="7">
        <f t="shared" si="1"/>
        <v>26250000</v>
      </c>
    </row>
    <row r="29" spans="1:6" ht="31.5" x14ac:dyDescent="0.25">
      <c r="A29" s="4">
        <v>28</v>
      </c>
      <c r="B29" s="4" t="s">
        <v>174</v>
      </c>
      <c r="C29" s="1" t="s">
        <v>102</v>
      </c>
      <c r="D29" s="7">
        <v>172000000</v>
      </c>
      <c r="E29" s="7">
        <f t="shared" si="0"/>
        <v>129000000</v>
      </c>
      <c r="F29" s="7">
        <f t="shared" si="1"/>
        <v>60200000</v>
      </c>
    </row>
    <row r="30" spans="1:6" ht="31.5" x14ac:dyDescent="0.25">
      <c r="A30" s="4">
        <v>29</v>
      </c>
      <c r="B30" s="4" t="s">
        <v>175</v>
      </c>
      <c r="C30" s="1" t="s">
        <v>105</v>
      </c>
      <c r="D30" s="7">
        <v>18600000</v>
      </c>
      <c r="E30" s="7">
        <f t="shared" si="0"/>
        <v>13950000</v>
      </c>
      <c r="F30" s="7">
        <f t="shared" si="1"/>
        <v>6510000</v>
      </c>
    </row>
    <row r="31" spans="1:6" ht="31.5" x14ac:dyDescent="0.25">
      <c r="A31" s="4">
        <v>30</v>
      </c>
      <c r="B31" s="4" t="s">
        <v>176</v>
      </c>
      <c r="C31" s="1" t="s">
        <v>108</v>
      </c>
      <c r="D31" s="7">
        <v>129360000</v>
      </c>
      <c r="E31" s="7">
        <f t="shared" si="0"/>
        <v>97020000</v>
      </c>
      <c r="F31" s="7">
        <f t="shared" si="1"/>
        <v>45276000</v>
      </c>
    </row>
    <row r="32" spans="1:6" ht="31.5" x14ac:dyDescent="0.25">
      <c r="A32" s="4">
        <v>31</v>
      </c>
      <c r="B32" s="4" t="s">
        <v>177</v>
      </c>
      <c r="C32" s="1" t="s">
        <v>110</v>
      </c>
      <c r="D32" s="7">
        <v>300000000</v>
      </c>
      <c r="E32" s="7">
        <f t="shared" si="0"/>
        <v>225000000</v>
      </c>
      <c r="F32" s="7">
        <f t="shared" si="1"/>
        <v>105000000</v>
      </c>
    </row>
    <row r="33" spans="1:6" ht="31.5" x14ac:dyDescent="0.25">
      <c r="A33" s="4">
        <v>32</v>
      </c>
      <c r="B33" s="4" t="s">
        <v>178</v>
      </c>
      <c r="C33" s="1" t="s">
        <v>113</v>
      </c>
      <c r="D33" s="7">
        <v>104000000</v>
      </c>
      <c r="E33" s="7">
        <f t="shared" si="0"/>
        <v>78000000</v>
      </c>
      <c r="F33" s="7">
        <f t="shared" si="1"/>
        <v>36400000</v>
      </c>
    </row>
    <row r="34" spans="1:6" ht="31.5" x14ac:dyDescent="0.25">
      <c r="A34" s="4">
        <v>33</v>
      </c>
      <c r="B34" s="4" t="s">
        <v>179</v>
      </c>
      <c r="C34" s="1" t="s">
        <v>115</v>
      </c>
      <c r="D34" s="7">
        <v>28800000</v>
      </c>
      <c r="E34" s="7">
        <f t="shared" si="0"/>
        <v>21600000</v>
      </c>
      <c r="F34" s="7">
        <f t="shared" si="1"/>
        <v>10080000</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A1B7-2E2D-431E-95C7-BABE414DC5D6}">
  <dimension ref="A1:N34"/>
  <sheetViews>
    <sheetView topLeftCell="A18" workbookViewId="0">
      <selection activeCell="N2" sqref="N2:N34"/>
    </sheetView>
  </sheetViews>
  <sheetFormatPr defaultRowHeight="15" x14ac:dyDescent="0.25"/>
  <cols>
    <col min="1" max="1" width="4.7109375" style="5" customWidth="1"/>
    <col min="2" max="2" width="9.5703125" style="5" customWidth="1"/>
    <col min="3" max="3" width="23.5703125" customWidth="1"/>
    <col min="4" max="4" width="22.5703125" style="5" customWidth="1"/>
    <col min="5" max="5" width="33.42578125" style="5" customWidth="1"/>
    <col min="6" max="6" width="30" style="5" customWidth="1"/>
    <col min="7" max="7" width="22.5703125" style="5" customWidth="1"/>
    <col min="8" max="8" width="7.28515625" style="5" customWidth="1"/>
    <col min="9" max="9" width="11.85546875" style="5" customWidth="1"/>
    <col min="10" max="10" width="10.42578125" style="5" customWidth="1"/>
    <col min="11" max="11" width="11.42578125" style="8" customWidth="1"/>
    <col min="12" max="12" width="13" style="8" customWidth="1"/>
    <col min="13" max="13" width="29.7109375" style="8" customWidth="1"/>
    <col min="14" max="14" width="17.28515625" style="8" customWidth="1"/>
  </cols>
  <sheetData>
    <row r="1" spans="1:14" s="3" customFormat="1" ht="25.5" x14ac:dyDescent="0.25">
      <c r="A1" s="2" t="s">
        <v>0</v>
      </c>
      <c r="B1" s="2" t="s">
        <v>120</v>
      </c>
      <c r="C1" s="2" t="s">
        <v>130</v>
      </c>
      <c r="D1" s="2" t="s">
        <v>3</v>
      </c>
      <c r="E1" s="2" t="s">
        <v>4</v>
      </c>
      <c r="F1" s="2" t="s">
        <v>5</v>
      </c>
      <c r="G1" s="2" t="s">
        <v>6</v>
      </c>
      <c r="H1" s="2" t="s">
        <v>2</v>
      </c>
      <c r="I1" s="2" t="s">
        <v>128</v>
      </c>
      <c r="J1" s="2" t="s">
        <v>7</v>
      </c>
      <c r="K1" s="6" t="s">
        <v>8</v>
      </c>
      <c r="L1" s="6" t="s">
        <v>125</v>
      </c>
      <c r="M1" s="9" t="s">
        <v>126</v>
      </c>
      <c r="N1" s="9" t="s">
        <v>129</v>
      </c>
    </row>
    <row r="2" spans="1:14" ht="31.5" x14ac:dyDescent="0.25">
      <c r="A2" s="4">
        <v>1</v>
      </c>
      <c r="B2" s="4" t="s">
        <v>147</v>
      </c>
      <c r="C2" s="1" t="s">
        <v>11</v>
      </c>
      <c r="D2" s="4" t="s">
        <v>13</v>
      </c>
      <c r="E2" s="4" t="s">
        <v>14</v>
      </c>
      <c r="F2" s="4" t="s">
        <v>15</v>
      </c>
      <c r="G2" s="4" t="s">
        <v>16</v>
      </c>
      <c r="H2" s="4" t="s">
        <v>12</v>
      </c>
      <c r="I2" s="4"/>
      <c r="J2" s="4" t="s">
        <v>17</v>
      </c>
      <c r="K2" s="7">
        <v>350</v>
      </c>
      <c r="L2" s="7">
        <v>959000</v>
      </c>
      <c r="M2" s="10" t="s">
        <v>127</v>
      </c>
      <c r="N2" s="7">
        <f>(K2*L2)*1.5/100</f>
        <v>5034750</v>
      </c>
    </row>
    <row r="3" spans="1:14" ht="31.5" x14ac:dyDescent="0.25">
      <c r="A3" s="4">
        <v>2</v>
      </c>
      <c r="B3" s="4" t="s">
        <v>148</v>
      </c>
      <c r="C3" s="1" t="s">
        <v>18</v>
      </c>
      <c r="D3" s="4" t="s">
        <v>13</v>
      </c>
      <c r="E3" s="4" t="s">
        <v>19</v>
      </c>
      <c r="F3" s="4" t="s">
        <v>20</v>
      </c>
      <c r="G3" s="4" t="s">
        <v>16</v>
      </c>
      <c r="H3" s="4" t="s">
        <v>12</v>
      </c>
      <c r="I3" s="4"/>
      <c r="J3" s="4" t="s">
        <v>17</v>
      </c>
      <c r="K3" s="7">
        <v>100</v>
      </c>
      <c r="L3" s="7">
        <v>294000</v>
      </c>
      <c r="M3" s="10" t="s">
        <v>127</v>
      </c>
      <c r="N3" s="7">
        <f t="shared" ref="N3:N34" si="0">(K3*L3)*1.5/100</f>
        <v>441000</v>
      </c>
    </row>
    <row r="4" spans="1:14" ht="31.5" x14ac:dyDescent="0.25">
      <c r="A4" s="4">
        <v>3</v>
      </c>
      <c r="B4" s="4" t="s">
        <v>149</v>
      </c>
      <c r="C4" s="1" t="s">
        <v>21</v>
      </c>
      <c r="D4" s="4" t="s">
        <v>22</v>
      </c>
      <c r="E4" s="4" t="s">
        <v>23</v>
      </c>
      <c r="F4" s="4" t="s">
        <v>20</v>
      </c>
      <c r="G4" s="4" t="s">
        <v>16</v>
      </c>
      <c r="H4" s="4" t="s">
        <v>12</v>
      </c>
      <c r="I4" s="4"/>
      <c r="J4" s="4" t="s">
        <v>17</v>
      </c>
      <c r="K4" s="7">
        <v>180</v>
      </c>
      <c r="L4" s="7">
        <v>315000</v>
      </c>
      <c r="M4" s="10" t="s">
        <v>127</v>
      </c>
      <c r="N4" s="7">
        <f t="shared" si="0"/>
        <v>850500</v>
      </c>
    </row>
    <row r="5" spans="1:14" ht="31.5" x14ac:dyDescent="0.25">
      <c r="A5" s="4">
        <v>4</v>
      </c>
      <c r="B5" s="4" t="s">
        <v>150</v>
      </c>
      <c r="C5" s="1" t="s">
        <v>24</v>
      </c>
      <c r="D5" s="4" t="s">
        <v>25</v>
      </c>
      <c r="E5" s="4" t="s">
        <v>26</v>
      </c>
      <c r="F5" s="4" t="s">
        <v>27</v>
      </c>
      <c r="G5" s="4" t="s">
        <v>16</v>
      </c>
      <c r="H5" s="4" t="s">
        <v>12</v>
      </c>
      <c r="I5" s="4"/>
      <c r="J5" s="4" t="s">
        <v>17</v>
      </c>
      <c r="K5" s="7">
        <v>300</v>
      </c>
      <c r="L5" s="7">
        <v>666000</v>
      </c>
      <c r="M5" s="10" t="s">
        <v>127</v>
      </c>
      <c r="N5" s="7">
        <f t="shared" si="0"/>
        <v>2997000</v>
      </c>
    </row>
    <row r="6" spans="1:14" ht="31.5" x14ac:dyDescent="0.25">
      <c r="A6" s="4">
        <v>5</v>
      </c>
      <c r="B6" s="4" t="s">
        <v>151</v>
      </c>
      <c r="C6" s="1" t="s">
        <v>28</v>
      </c>
      <c r="D6" s="4" t="s">
        <v>29</v>
      </c>
      <c r="E6" s="4" t="s">
        <v>30</v>
      </c>
      <c r="F6" s="4" t="s">
        <v>31</v>
      </c>
      <c r="G6" s="4" t="s">
        <v>16</v>
      </c>
      <c r="H6" s="4" t="s">
        <v>12</v>
      </c>
      <c r="I6" s="4"/>
      <c r="J6" s="4" t="s">
        <v>17</v>
      </c>
      <c r="K6" s="7">
        <v>360</v>
      </c>
      <c r="L6" s="7">
        <v>300000</v>
      </c>
      <c r="M6" s="10" t="s">
        <v>127</v>
      </c>
      <c r="N6" s="7">
        <f t="shared" si="0"/>
        <v>1620000</v>
      </c>
    </row>
    <row r="7" spans="1:14" ht="31.5" x14ac:dyDescent="0.25">
      <c r="A7" s="4">
        <v>6</v>
      </c>
      <c r="B7" s="4" t="s">
        <v>152</v>
      </c>
      <c r="C7" s="1" t="s">
        <v>32</v>
      </c>
      <c r="D7" s="4" t="s">
        <v>25</v>
      </c>
      <c r="E7" s="4" t="s">
        <v>33</v>
      </c>
      <c r="F7" s="4" t="s">
        <v>34</v>
      </c>
      <c r="G7" s="4" t="s">
        <v>16</v>
      </c>
      <c r="H7" s="4" t="s">
        <v>12</v>
      </c>
      <c r="I7" s="4"/>
      <c r="J7" s="4" t="s">
        <v>17</v>
      </c>
      <c r="K7" s="7">
        <v>100</v>
      </c>
      <c r="L7" s="7">
        <v>156870</v>
      </c>
      <c r="M7" s="10" t="s">
        <v>127</v>
      </c>
      <c r="N7" s="7">
        <f t="shared" si="0"/>
        <v>235305</v>
      </c>
    </row>
    <row r="8" spans="1:14" ht="31.5" x14ac:dyDescent="0.25">
      <c r="A8" s="4">
        <v>7</v>
      </c>
      <c r="B8" s="4" t="s">
        <v>153</v>
      </c>
      <c r="C8" s="1" t="s">
        <v>35</v>
      </c>
      <c r="D8" s="4" t="s">
        <v>25</v>
      </c>
      <c r="E8" s="4" t="s">
        <v>36</v>
      </c>
      <c r="F8" s="4" t="s">
        <v>37</v>
      </c>
      <c r="G8" s="4" t="s">
        <v>16</v>
      </c>
      <c r="H8" s="4" t="s">
        <v>12</v>
      </c>
      <c r="I8" s="4"/>
      <c r="J8" s="4" t="s">
        <v>17</v>
      </c>
      <c r="K8" s="7">
        <v>300</v>
      </c>
      <c r="L8" s="7">
        <v>207000</v>
      </c>
      <c r="M8" s="10" t="s">
        <v>127</v>
      </c>
      <c r="N8" s="7">
        <f t="shared" si="0"/>
        <v>931500</v>
      </c>
    </row>
    <row r="9" spans="1:14" ht="31.5" x14ac:dyDescent="0.25">
      <c r="A9" s="4">
        <v>8</v>
      </c>
      <c r="B9" s="4" t="s">
        <v>154</v>
      </c>
      <c r="C9" s="1" t="s">
        <v>38</v>
      </c>
      <c r="D9" s="4" t="s">
        <v>13</v>
      </c>
      <c r="E9" s="4" t="s">
        <v>39</v>
      </c>
      <c r="F9" s="4" t="s">
        <v>40</v>
      </c>
      <c r="G9" s="4" t="s">
        <v>16</v>
      </c>
      <c r="H9" s="4" t="s">
        <v>12</v>
      </c>
      <c r="I9" s="4"/>
      <c r="J9" s="4" t="s">
        <v>17</v>
      </c>
      <c r="K9" s="7">
        <v>400</v>
      </c>
      <c r="L9" s="7">
        <v>451500</v>
      </c>
      <c r="M9" s="10" t="s">
        <v>127</v>
      </c>
      <c r="N9" s="7">
        <f t="shared" si="0"/>
        <v>2709000</v>
      </c>
    </row>
    <row r="10" spans="1:14" ht="31.5" x14ac:dyDescent="0.25">
      <c r="A10" s="4">
        <v>9</v>
      </c>
      <c r="B10" s="4" t="s">
        <v>155</v>
      </c>
      <c r="C10" s="1" t="s">
        <v>41</v>
      </c>
      <c r="D10" s="4" t="s">
        <v>13</v>
      </c>
      <c r="E10" s="4" t="s">
        <v>42</v>
      </c>
      <c r="F10" s="4" t="s">
        <v>43</v>
      </c>
      <c r="G10" s="4" t="s">
        <v>16</v>
      </c>
      <c r="H10" s="4" t="s">
        <v>12</v>
      </c>
      <c r="I10" s="4"/>
      <c r="J10" s="4" t="s">
        <v>17</v>
      </c>
      <c r="K10" s="7">
        <v>400</v>
      </c>
      <c r="L10" s="7">
        <v>850000</v>
      </c>
      <c r="M10" s="10" t="s">
        <v>127</v>
      </c>
      <c r="N10" s="7">
        <f t="shared" si="0"/>
        <v>5100000</v>
      </c>
    </row>
    <row r="11" spans="1:14" ht="31.5" x14ac:dyDescent="0.25">
      <c r="A11" s="4">
        <v>10</v>
      </c>
      <c r="B11" s="4" t="s">
        <v>156</v>
      </c>
      <c r="C11" s="1" t="s">
        <v>44</v>
      </c>
      <c r="D11" s="4" t="s">
        <v>45</v>
      </c>
      <c r="E11" s="4" t="s">
        <v>46</v>
      </c>
      <c r="F11" s="4" t="s">
        <v>47</v>
      </c>
      <c r="G11" s="4" t="s">
        <v>16</v>
      </c>
      <c r="H11" s="4" t="s">
        <v>12</v>
      </c>
      <c r="I11" s="4"/>
      <c r="J11" s="4" t="s">
        <v>17</v>
      </c>
      <c r="K11" s="7">
        <v>150</v>
      </c>
      <c r="L11" s="7">
        <v>813000</v>
      </c>
      <c r="M11" s="10" t="s">
        <v>127</v>
      </c>
      <c r="N11" s="7">
        <f t="shared" si="0"/>
        <v>1829250</v>
      </c>
    </row>
    <row r="12" spans="1:14" ht="31.5" x14ac:dyDescent="0.25">
      <c r="A12" s="4">
        <v>11</v>
      </c>
      <c r="B12" s="4" t="s">
        <v>157</v>
      </c>
      <c r="C12" s="1" t="s">
        <v>48</v>
      </c>
      <c r="D12" s="4" t="s">
        <v>49</v>
      </c>
      <c r="E12" s="4" t="s">
        <v>50</v>
      </c>
      <c r="F12" s="4" t="s">
        <v>51</v>
      </c>
      <c r="G12" s="4" t="s">
        <v>16</v>
      </c>
      <c r="H12" s="4" t="s">
        <v>12</v>
      </c>
      <c r="I12" s="4"/>
      <c r="J12" s="4" t="s">
        <v>17</v>
      </c>
      <c r="K12" s="7">
        <v>400</v>
      </c>
      <c r="L12" s="7">
        <v>255000</v>
      </c>
      <c r="M12" s="10" t="s">
        <v>127</v>
      </c>
      <c r="N12" s="7">
        <f t="shared" si="0"/>
        <v>1530000</v>
      </c>
    </row>
    <row r="13" spans="1:14" ht="31.5" x14ac:dyDescent="0.25">
      <c r="A13" s="4">
        <v>12</v>
      </c>
      <c r="B13" s="4" t="s">
        <v>158</v>
      </c>
      <c r="C13" s="1" t="s">
        <v>52</v>
      </c>
      <c r="D13" s="4" t="s">
        <v>13</v>
      </c>
      <c r="E13" s="4" t="s">
        <v>53</v>
      </c>
      <c r="F13" s="4" t="s">
        <v>20</v>
      </c>
      <c r="G13" s="4" t="s">
        <v>16</v>
      </c>
      <c r="H13" s="4" t="s">
        <v>12</v>
      </c>
      <c r="I13" s="4"/>
      <c r="J13" s="4" t="s">
        <v>17</v>
      </c>
      <c r="K13" s="7">
        <v>220</v>
      </c>
      <c r="L13" s="7">
        <v>346500</v>
      </c>
      <c r="M13" s="10" t="s">
        <v>127</v>
      </c>
      <c r="N13" s="7">
        <f t="shared" si="0"/>
        <v>1143450</v>
      </c>
    </row>
    <row r="14" spans="1:14" ht="31.5" x14ac:dyDescent="0.25">
      <c r="A14" s="4">
        <v>13</v>
      </c>
      <c r="B14" s="4" t="s">
        <v>159</v>
      </c>
      <c r="C14" s="1" t="s">
        <v>54</v>
      </c>
      <c r="D14" s="4" t="s">
        <v>55</v>
      </c>
      <c r="E14" s="4" t="s">
        <v>56</v>
      </c>
      <c r="F14" s="4" t="s">
        <v>40</v>
      </c>
      <c r="G14" s="4" t="s">
        <v>16</v>
      </c>
      <c r="H14" s="4" t="s">
        <v>12</v>
      </c>
      <c r="I14" s="4"/>
      <c r="J14" s="4" t="s">
        <v>17</v>
      </c>
      <c r="K14" s="7">
        <v>400</v>
      </c>
      <c r="L14" s="7">
        <v>739200</v>
      </c>
      <c r="M14" s="10" t="s">
        <v>127</v>
      </c>
      <c r="N14" s="7">
        <f t="shared" si="0"/>
        <v>4435200</v>
      </c>
    </row>
    <row r="15" spans="1:14" ht="31.5" x14ac:dyDescent="0.25">
      <c r="A15" s="4">
        <v>14</v>
      </c>
      <c r="B15" s="4" t="s">
        <v>160</v>
      </c>
      <c r="C15" s="1" t="s">
        <v>57</v>
      </c>
      <c r="D15" s="4" t="s">
        <v>58</v>
      </c>
      <c r="E15" s="4" t="s">
        <v>59</v>
      </c>
      <c r="F15" s="4" t="s">
        <v>60</v>
      </c>
      <c r="G15" s="4" t="s">
        <v>16</v>
      </c>
      <c r="H15" s="4" t="s">
        <v>12</v>
      </c>
      <c r="I15" s="4"/>
      <c r="J15" s="4" t="s">
        <v>17</v>
      </c>
      <c r="K15" s="7">
        <v>300</v>
      </c>
      <c r="L15" s="7">
        <v>399000</v>
      </c>
      <c r="M15" s="10" t="s">
        <v>127</v>
      </c>
      <c r="N15" s="7">
        <f t="shared" si="0"/>
        <v>1795500</v>
      </c>
    </row>
    <row r="16" spans="1:14" ht="31.5" x14ac:dyDescent="0.25">
      <c r="A16" s="4">
        <v>15</v>
      </c>
      <c r="B16" s="4" t="s">
        <v>161</v>
      </c>
      <c r="C16" s="1" t="s">
        <v>61</v>
      </c>
      <c r="D16" s="4" t="s">
        <v>13</v>
      </c>
      <c r="E16" s="4" t="s">
        <v>62</v>
      </c>
      <c r="F16" s="4" t="s">
        <v>63</v>
      </c>
      <c r="G16" s="4" t="s">
        <v>16</v>
      </c>
      <c r="H16" s="4" t="s">
        <v>12</v>
      </c>
      <c r="I16" s="4"/>
      <c r="J16" s="4" t="s">
        <v>17</v>
      </c>
      <c r="K16" s="7">
        <v>400</v>
      </c>
      <c r="L16" s="7">
        <v>455700</v>
      </c>
      <c r="M16" s="10" t="s">
        <v>127</v>
      </c>
      <c r="N16" s="7">
        <f t="shared" si="0"/>
        <v>2734200</v>
      </c>
    </row>
    <row r="17" spans="1:14" ht="31.5" x14ac:dyDescent="0.25">
      <c r="A17" s="4">
        <v>16</v>
      </c>
      <c r="B17" s="4" t="s">
        <v>162</v>
      </c>
      <c r="C17" s="1" t="s">
        <v>64</v>
      </c>
      <c r="D17" s="4" t="s">
        <v>65</v>
      </c>
      <c r="E17" s="4" t="s">
        <v>66</v>
      </c>
      <c r="F17" s="4" t="s">
        <v>67</v>
      </c>
      <c r="G17" s="4" t="s">
        <v>16</v>
      </c>
      <c r="H17" s="4" t="s">
        <v>12</v>
      </c>
      <c r="I17" s="4"/>
      <c r="J17" s="4" t="s">
        <v>17</v>
      </c>
      <c r="K17" s="7">
        <v>120</v>
      </c>
      <c r="L17" s="7">
        <v>584000</v>
      </c>
      <c r="M17" s="10" t="s">
        <v>127</v>
      </c>
      <c r="N17" s="7">
        <f t="shared" si="0"/>
        <v>1051200</v>
      </c>
    </row>
    <row r="18" spans="1:14" ht="31.5" x14ac:dyDescent="0.25">
      <c r="A18" s="4">
        <v>17</v>
      </c>
      <c r="B18" s="4" t="s">
        <v>163</v>
      </c>
      <c r="C18" s="1" t="s">
        <v>68</v>
      </c>
      <c r="D18" s="4" t="s">
        <v>25</v>
      </c>
      <c r="E18" s="4" t="s">
        <v>69</v>
      </c>
      <c r="F18" s="4" t="s">
        <v>70</v>
      </c>
      <c r="G18" s="4" t="s">
        <v>16</v>
      </c>
      <c r="H18" s="4" t="s">
        <v>12</v>
      </c>
      <c r="I18" s="4"/>
      <c r="J18" s="4" t="s">
        <v>17</v>
      </c>
      <c r="K18" s="7">
        <v>250</v>
      </c>
      <c r="L18" s="7">
        <v>147000</v>
      </c>
      <c r="M18" s="10" t="s">
        <v>127</v>
      </c>
      <c r="N18" s="7">
        <f t="shared" si="0"/>
        <v>551250</v>
      </c>
    </row>
    <row r="19" spans="1:14" ht="31.5" x14ac:dyDescent="0.25">
      <c r="A19" s="4">
        <v>18</v>
      </c>
      <c r="B19" s="4" t="s">
        <v>164</v>
      </c>
      <c r="C19" s="1" t="s">
        <v>71</v>
      </c>
      <c r="D19" s="4" t="s">
        <v>72</v>
      </c>
      <c r="E19" s="4" t="s">
        <v>73</v>
      </c>
      <c r="F19" s="4" t="s">
        <v>20</v>
      </c>
      <c r="G19" s="4" t="s">
        <v>16</v>
      </c>
      <c r="H19" s="4" t="s">
        <v>12</v>
      </c>
      <c r="I19" s="4"/>
      <c r="J19" s="4" t="s">
        <v>17</v>
      </c>
      <c r="K19" s="7">
        <v>150</v>
      </c>
      <c r="L19" s="7">
        <v>2055000</v>
      </c>
      <c r="M19" s="10" t="s">
        <v>127</v>
      </c>
      <c r="N19" s="7">
        <f t="shared" si="0"/>
        <v>4623750</v>
      </c>
    </row>
    <row r="20" spans="1:14" ht="31.5" x14ac:dyDescent="0.25">
      <c r="A20" s="4">
        <v>19</v>
      </c>
      <c r="B20" s="4" t="s">
        <v>165</v>
      </c>
      <c r="C20" s="1" t="s">
        <v>74</v>
      </c>
      <c r="D20" s="4" t="s">
        <v>45</v>
      </c>
      <c r="E20" s="4" t="s">
        <v>75</v>
      </c>
      <c r="F20" s="4" t="s">
        <v>47</v>
      </c>
      <c r="G20" s="4" t="s">
        <v>16</v>
      </c>
      <c r="H20" s="4" t="s">
        <v>12</v>
      </c>
      <c r="I20" s="4"/>
      <c r="J20" s="4" t="s">
        <v>17</v>
      </c>
      <c r="K20" s="7">
        <v>450</v>
      </c>
      <c r="L20" s="7">
        <v>220000</v>
      </c>
      <c r="M20" s="10" t="s">
        <v>127</v>
      </c>
      <c r="N20" s="7">
        <f t="shared" si="0"/>
        <v>1485000</v>
      </c>
    </row>
    <row r="21" spans="1:14" ht="31.5" x14ac:dyDescent="0.25">
      <c r="A21" s="4">
        <v>20</v>
      </c>
      <c r="B21" s="4" t="s">
        <v>166</v>
      </c>
      <c r="C21" s="1" t="s">
        <v>76</v>
      </c>
      <c r="D21" s="4" t="s">
        <v>77</v>
      </c>
      <c r="E21" s="4" t="s">
        <v>78</v>
      </c>
      <c r="F21" s="4" t="s">
        <v>79</v>
      </c>
      <c r="G21" s="4" t="s">
        <v>16</v>
      </c>
      <c r="H21" s="4" t="s">
        <v>12</v>
      </c>
      <c r="I21" s="4"/>
      <c r="J21" s="4" t="s">
        <v>17</v>
      </c>
      <c r="K21" s="7">
        <v>100</v>
      </c>
      <c r="L21" s="7">
        <v>399000</v>
      </c>
      <c r="M21" s="10" t="s">
        <v>127</v>
      </c>
      <c r="N21" s="7">
        <f t="shared" si="0"/>
        <v>598500</v>
      </c>
    </row>
    <row r="22" spans="1:14" ht="31.5" x14ac:dyDescent="0.25">
      <c r="A22" s="4">
        <v>21</v>
      </c>
      <c r="B22" s="4" t="s">
        <v>167</v>
      </c>
      <c r="C22" s="1" t="s">
        <v>80</v>
      </c>
      <c r="D22" s="4" t="s">
        <v>81</v>
      </c>
      <c r="E22" s="4" t="s">
        <v>82</v>
      </c>
      <c r="F22" s="4" t="s">
        <v>83</v>
      </c>
      <c r="G22" s="4" t="s">
        <v>16</v>
      </c>
      <c r="H22" s="4" t="s">
        <v>12</v>
      </c>
      <c r="I22" s="4"/>
      <c r="J22" s="4" t="s">
        <v>17</v>
      </c>
      <c r="K22" s="7">
        <v>60</v>
      </c>
      <c r="L22" s="7">
        <v>737000</v>
      </c>
      <c r="M22" s="10" t="s">
        <v>127</v>
      </c>
      <c r="N22" s="7">
        <f t="shared" si="0"/>
        <v>663300</v>
      </c>
    </row>
    <row r="23" spans="1:14" ht="31.5" x14ac:dyDescent="0.25">
      <c r="A23" s="4">
        <v>22</v>
      </c>
      <c r="B23" s="4" t="s">
        <v>168</v>
      </c>
      <c r="C23" s="1" t="s">
        <v>84</v>
      </c>
      <c r="D23" s="4" t="s">
        <v>13</v>
      </c>
      <c r="E23" s="4" t="s">
        <v>85</v>
      </c>
      <c r="F23" s="4" t="s">
        <v>86</v>
      </c>
      <c r="G23" s="4" t="s">
        <v>16</v>
      </c>
      <c r="H23" s="4" t="s">
        <v>12</v>
      </c>
      <c r="I23" s="4"/>
      <c r="J23" s="4" t="s">
        <v>17</v>
      </c>
      <c r="K23" s="7">
        <v>400</v>
      </c>
      <c r="L23" s="7">
        <v>464100</v>
      </c>
      <c r="M23" s="10" t="s">
        <v>127</v>
      </c>
      <c r="N23" s="7">
        <f t="shared" si="0"/>
        <v>2784600</v>
      </c>
    </row>
    <row r="24" spans="1:14" ht="31.5" x14ac:dyDescent="0.25">
      <c r="A24" s="4">
        <v>23</v>
      </c>
      <c r="B24" s="4" t="s">
        <v>169</v>
      </c>
      <c r="C24" s="1" t="s">
        <v>87</v>
      </c>
      <c r="D24" s="4" t="s">
        <v>13</v>
      </c>
      <c r="E24" s="4" t="s">
        <v>88</v>
      </c>
      <c r="F24" s="4" t="s">
        <v>89</v>
      </c>
      <c r="G24" s="4" t="s">
        <v>16</v>
      </c>
      <c r="H24" s="4" t="s">
        <v>12</v>
      </c>
      <c r="I24" s="4"/>
      <c r="J24" s="4" t="s">
        <v>17</v>
      </c>
      <c r="K24" s="7">
        <v>80</v>
      </c>
      <c r="L24" s="7">
        <v>430000</v>
      </c>
      <c r="M24" s="10" t="s">
        <v>127</v>
      </c>
      <c r="N24" s="7">
        <f t="shared" si="0"/>
        <v>516000</v>
      </c>
    </row>
    <row r="25" spans="1:14" ht="31.5" x14ac:dyDescent="0.25">
      <c r="A25" s="4">
        <v>24</v>
      </c>
      <c r="B25" s="4" t="s">
        <v>170</v>
      </c>
      <c r="C25" s="1" t="s">
        <v>90</v>
      </c>
      <c r="D25" s="4" t="s">
        <v>81</v>
      </c>
      <c r="E25" s="4" t="s">
        <v>91</v>
      </c>
      <c r="F25" s="4" t="s">
        <v>92</v>
      </c>
      <c r="G25" s="4" t="s">
        <v>16</v>
      </c>
      <c r="H25" s="4" t="s">
        <v>12</v>
      </c>
      <c r="I25" s="4"/>
      <c r="J25" s="4" t="s">
        <v>17</v>
      </c>
      <c r="K25" s="7">
        <v>250</v>
      </c>
      <c r="L25" s="7">
        <v>559000</v>
      </c>
      <c r="M25" s="10" t="s">
        <v>127</v>
      </c>
      <c r="N25" s="7">
        <f t="shared" si="0"/>
        <v>2096250</v>
      </c>
    </row>
    <row r="26" spans="1:14" ht="31.5" x14ac:dyDescent="0.25">
      <c r="A26" s="4">
        <v>25</v>
      </c>
      <c r="B26" s="4" t="s">
        <v>171</v>
      </c>
      <c r="C26" s="1" t="s">
        <v>93</v>
      </c>
      <c r="D26" s="4" t="s">
        <v>94</v>
      </c>
      <c r="E26" s="4" t="s">
        <v>95</v>
      </c>
      <c r="F26" s="4" t="s">
        <v>96</v>
      </c>
      <c r="G26" s="4" t="s">
        <v>16</v>
      </c>
      <c r="H26" s="4" t="s">
        <v>12</v>
      </c>
      <c r="I26" s="4"/>
      <c r="J26" s="4" t="s">
        <v>17</v>
      </c>
      <c r="K26" s="7">
        <v>150</v>
      </c>
      <c r="L26" s="7">
        <v>1168000</v>
      </c>
      <c r="M26" s="10" t="s">
        <v>127</v>
      </c>
      <c r="N26" s="7">
        <f t="shared" si="0"/>
        <v>2628000</v>
      </c>
    </row>
    <row r="27" spans="1:14" ht="31.5" x14ac:dyDescent="0.25">
      <c r="A27" s="4">
        <v>26</v>
      </c>
      <c r="B27" s="4" t="s">
        <v>172</v>
      </c>
      <c r="C27" s="1" t="s">
        <v>97</v>
      </c>
      <c r="D27" s="4" t="s">
        <v>45</v>
      </c>
      <c r="E27" s="4" t="s">
        <v>98</v>
      </c>
      <c r="F27" s="4" t="s">
        <v>67</v>
      </c>
      <c r="G27" s="4" t="s">
        <v>16</v>
      </c>
      <c r="H27" s="4" t="s">
        <v>12</v>
      </c>
      <c r="I27" s="4"/>
      <c r="J27" s="4" t="s">
        <v>17</v>
      </c>
      <c r="K27" s="7">
        <v>50</v>
      </c>
      <c r="L27" s="7">
        <v>83000</v>
      </c>
      <c r="M27" s="10" t="s">
        <v>127</v>
      </c>
      <c r="N27" s="7">
        <f t="shared" si="0"/>
        <v>62250</v>
      </c>
    </row>
    <row r="28" spans="1:14" ht="31.5" x14ac:dyDescent="0.25">
      <c r="A28" s="4">
        <v>27</v>
      </c>
      <c r="B28" s="4" t="s">
        <v>173</v>
      </c>
      <c r="C28" s="1" t="s">
        <v>99</v>
      </c>
      <c r="D28" s="4" t="s">
        <v>58</v>
      </c>
      <c r="E28" s="4" t="s">
        <v>100</v>
      </c>
      <c r="F28" s="4" t="s">
        <v>101</v>
      </c>
      <c r="G28" s="4" t="s">
        <v>16</v>
      </c>
      <c r="H28" s="4" t="s">
        <v>12</v>
      </c>
      <c r="I28" s="4"/>
      <c r="J28" s="4" t="s">
        <v>17</v>
      </c>
      <c r="K28" s="7">
        <v>250</v>
      </c>
      <c r="L28" s="7">
        <v>300000</v>
      </c>
      <c r="M28" s="10" t="s">
        <v>127</v>
      </c>
      <c r="N28" s="7">
        <f t="shared" si="0"/>
        <v>1125000</v>
      </c>
    </row>
    <row r="29" spans="1:14" ht="31.5" x14ac:dyDescent="0.25">
      <c r="A29" s="4">
        <v>28</v>
      </c>
      <c r="B29" s="4" t="s">
        <v>174</v>
      </c>
      <c r="C29" s="1" t="s">
        <v>102</v>
      </c>
      <c r="D29" s="4" t="s">
        <v>25</v>
      </c>
      <c r="E29" s="4" t="s">
        <v>103</v>
      </c>
      <c r="F29" s="4" t="s">
        <v>104</v>
      </c>
      <c r="G29" s="4" t="s">
        <v>16</v>
      </c>
      <c r="H29" s="4" t="s">
        <v>12</v>
      </c>
      <c r="I29" s="4"/>
      <c r="J29" s="4" t="s">
        <v>17</v>
      </c>
      <c r="K29" s="7">
        <v>200</v>
      </c>
      <c r="L29" s="7">
        <v>860000</v>
      </c>
      <c r="M29" s="10" t="s">
        <v>127</v>
      </c>
      <c r="N29" s="7">
        <f t="shared" si="0"/>
        <v>2580000</v>
      </c>
    </row>
    <row r="30" spans="1:14" ht="31.5" x14ac:dyDescent="0.25">
      <c r="A30" s="4">
        <v>29</v>
      </c>
      <c r="B30" s="4" t="s">
        <v>175</v>
      </c>
      <c r="C30" s="1" t="s">
        <v>105</v>
      </c>
      <c r="D30" s="4" t="s">
        <v>106</v>
      </c>
      <c r="E30" s="4" t="s">
        <v>107</v>
      </c>
      <c r="F30" s="4" t="s">
        <v>67</v>
      </c>
      <c r="G30" s="4" t="s">
        <v>16</v>
      </c>
      <c r="H30" s="4" t="s">
        <v>12</v>
      </c>
      <c r="I30" s="4"/>
      <c r="J30" s="4" t="s">
        <v>17</v>
      </c>
      <c r="K30" s="7">
        <v>120</v>
      </c>
      <c r="L30" s="7">
        <v>155000</v>
      </c>
      <c r="M30" s="10" t="s">
        <v>127</v>
      </c>
      <c r="N30" s="7">
        <f t="shared" si="0"/>
        <v>279000</v>
      </c>
    </row>
    <row r="31" spans="1:14" ht="31.5" x14ac:dyDescent="0.25">
      <c r="A31" s="4">
        <v>30</v>
      </c>
      <c r="B31" s="4" t="s">
        <v>176</v>
      </c>
      <c r="C31" s="1" t="s">
        <v>108</v>
      </c>
      <c r="D31" s="4" t="s">
        <v>13</v>
      </c>
      <c r="E31" s="4" t="s">
        <v>109</v>
      </c>
      <c r="F31" s="4" t="s">
        <v>86</v>
      </c>
      <c r="G31" s="4" t="s">
        <v>16</v>
      </c>
      <c r="H31" s="4" t="s">
        <v>12</v>
      </c>
      <c r="I31" s="4"/>
      <c r="J31" s="4" t="s">
        <v>17</v>
      </c>
      <c r="K31" s="7">
        <v>220</v>
      </c>
      <c r="L31" s="7">
        <v>588000</v>
      </c>
      <c r="M31" s="10" t="s">
        <v>127</v>
      </c>
      <c r="N31" s="7">
        <f t="shared" si="0"/>
        <v>1940400</v>
      </c>
    </row>
    <row r="32" spans="1:14" ht="31.5" x14ac:dyDescent="0.25">
      <c r="A32" s="4">
        <v>31</v>
      </c>
      <c r="B32" s="4" t="s">
        <v>177</v>
      </c>
      <c r="C32" s="1" t="s">
        <v>110</v>
      </c>
      <c r="D32" s="4" t="s">
        <v>13</v>
      </c>
      <c r="E32" s="4" t="s">
        <v>111</v>
      </c>
      <c r="F32" s="4" t="s">
        <v>112</v>
      </c>
      <c r="G32" s="4" t="s">
        <v>16</v>
      </c>
      <c r="H32" s="4" t="s">
        <v>12</v>
      </c>
      <c r="I32" s="4"/>
      <c r="J32" s="4" t="s">
        <v>17</v>
      </c>
      <c r="K32" s="7">
        <v>150</v>
      </c>
      <c r="L32" s="7">
        <v>2000000</v>
      </c>
      <c r="M32" s="10" t="s">
        <v>127</v>
      </c>
      <c r="N32" s="7">
        <f t="shared" si="0"/>
        <v>4500000</v>
      </c>
    </row>
    <row r="33" spans="1:14" ht="31.5" x14ac:dyDescent="0.25">
      <c r="A33" s="4">
        <v>32</v>
      </c>
      <c r="B33" s="4" t="s">
        <v>178</v>
      </c>
      <c r="C33" s="1" t="s">
        <v>113</v>
      </c>
      <c r="D33" s="4" t="s">
        <v>25</v>
      </c>
      <c r="E33" s="4" t="s">
        <v>114</v>
      </c>
      <c r="F33" s="4" t="s">
        <v>40</v>
      </c>
      <c r="G33" s="4" t="s">
        <v>16</v>
      </c>
      <c r="H33" s="4" t="s">
        <v>12</v>
      </c>
      <c r="I33" s="4"/>
      <c r="J33" s="4" t="s">
        <v>17</v>
      </c>
      <c r="K33" s="7">
        <v>400</v>
      </c>
      <c r="L33" s="7">
        <v>260000</v>
      </c>
      <c r="M33" s="10" t="s">
        <v>127</v>
      </c>
      <c r="N33" s="7">
        <f t="shared" si="0"/>
        <v>1560000</v>
      </c>
    </row>
    <row r="34" spans="1:14" ht="31.5" x14ac:dyDescent="0.25">
      <c r="A34" s="4">
        <v>33</v>
      </c>
      <c r="B34" s="4" t="s">
        <v>179</v>
      </c>
      <c r="C34" s="1" t="s">
        <v>115</v>
      </c>
      <c r="D34" s="4" t="s">
        <v>45</v>
      </c>
      <c r="E34" s="4" t="s">
        <v>116</v>
      </c>
      <c r="F34" s="4" t="s">
        <v>117</v>
      </c>
      <c r="G34" s="4" t="s">
        <v>16</v>
      </c>
      <c r="H34" s="4" t="s">
        <v>12</v>
      </c>
      <c r="I34" s="4"/>
      <c r="J34" s="4" t="s">
        <v>17</v>
      </c>
      <c r="K34" s="7">
        <v>160</v>
      </c>
      <c r="L34" s="7">
        <v>180000</v>
      </c>
      <c r="M34" s="10" t="s">
        <v>127</v>
      </c>
      <c r="N34" s="7">
        <f t="shared" si="0"/>
        <v>432000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787D-3245-45E6-9139-91F080EB87C6}">
  <dimension ref="A1:U17"/>
  <sheetViews>
    <sheetView workbookViewId="0">
      <selection activeCell="Q27" sqref="Q27"/>
    </sheetView>
  </sheetViews>
  <sheetFormatPr defaultRowHeight="15" x14ac:dyDescent="0.25"/>
  <cols>
    <col min="1" max="1" width="3.42578125" customWidth="1"/>
    <col min="2" max="2" width="6.7109375" customWidth="1"/>
    <col min="3" max="3" width="8.28515625" customWidth="1"/>
    <col min="4" max="4" width="7.85546875" style="5" customWidth="1"/>
    <col min="5" max="5" width="7.140625" customWidth="1"/>
    <col min="6" max="6" width="9.7109375" customWidth="1"/>
    <col min="7" max="7" width="6.140625" customWidth="1"/>
    <col min="8" max="9" width="6.28515625" customWidth="1"/>
    <col min="10" max="10" width="5.28515625" customWidth="1"/>
    <col min="11" max="11" width="9.85546875" style="5" customWidth="1"/>
    <col min="12" max="12" width="15.7109375" customWidth="1"/>
    <col min="13" max="13" width="5.7109375" customWidth="1"/>
    <col min="14" max="14" width="6.140625" customWidth="1"/>
    <col min="15" max="15" width="10" customWidth="1"/>
    <col min="16" max="16" width="13.5703125" customWidth="1"/>
    <col min="17" max="17" width="15.7109375" customWidth="1"/>
    <col min="18" max="18" width="10.85546875" customWidth="1"/>
    <col min="19" max="19" width="11.5703125" customWidth="1"/>
    <col min="20" max="20" width="17.7109375" customWidth="1"/>
    <col min="21" max="21" width="10.7109375" customWidth="1"/>
  </cols>
  <sheetData>
    <row r="1" spans="1:21" s="20" customFormat="1" ht="20.100000000000001" customHeight="1" x14ac:dyDescent="0.25">
      <c r="D1" s="21"/>
      <c r="K1" s="21"/>
      <c r="T1" s="22"/>
      <c r="U1" s="22" t="s">
        <v>180</v>
      </c>
    </row>
    <row r="2" spans="1:21" s="20" customFormat="1" ht="20.100000000000001" customHeight="1" x14ac:dyDescent="0.25">
      <c r="A2" s="35" t="s">
        <v>194</v>
      </c>
      <c r="B2" s="35"/>
      <c r="C2" s="35"/>
      <c r="D2" s="35"/>
      <c r="E2" s="35"/>
      <c r="F2" s="35"/>
      <c r="G2" s="35"/>
      <c r="H2" s="35"/>
      <c r="I2" s="35"/>
      <c r="J2" s="35"/>
      <c r="K2" s="35"/>
      <c r="L2" s="35"/>
      <c r="M2" s="35"/>
      <c r="N2" s="35"/>
      <c r="O2" s="35"/>
      <c r="P2" s="35"/>
      <c r="Q2" s="35"/>
      <c r="R2" s="35"/>
      <c r="S2" s="35"/>
      <c r="T2" s="35"/>
      <c r="U2" s="35"/>
    </row>
    <row r="3" spans="1:21" s="18" customFormat="1" ht="20.100000000000001" customHeight="1" x14ac:dyDescent="0.25">
      <c r="A3" s="18" t="s">
        <v>234</v>
      </c>
      <c r="D3" s="19"/>
      <c r="K3" s="19"/>
    </row>
    <row r="4" spans="1:21" s="20" customFormat="1" ht="15.75" x14ac:dyDescent="0.25">
      <c r="D4" s="21"/>
      <c r="K4" s="21"/>
    </row>
    <row r="5" spans="1:21" s="23" customFormat="1" ht="21.75" customHeight="1" x14ac:dyDescent="0.25">
      <c r="A5" s="39" t="s">
        <v>132</v>
      </c>
      <c r="B5" s="39" t="s">
        <v>121</v>
      </c>
      <c r="C5" s="39" t="s">
        <v>130</v>
      </c>
      <c r="D5" s="39" t="s">
        <v>3</v>
      </c>
      <c r="E5" s="39" t="s">
        <v>4</v>
      </c>
      <c r="F5" s="39" t="s">
        <v>5</v>
      </c>
      <c r="G5" s="39" t="s">
        <v>6</v>
      </c>
      <c r="H5" s="39" t="s">
        <v>2</v>
      </c>
      <c r="I5" s="39" t="s">
        <v>128</v>
      </c>
      <c r="J5" s="39" t="s">
        <v>195</v>
      </c>
      <c r="K5" s="39" t="s">
        <v>181</v>
      </c>
      <c r="L5" s="39" t="s">
        <v>182</v>
      </c>
      <c r="M5" s="39" t="s">
        <v>183</v>
      </c>
      <c r="N5" s="39" t="s">
        <v>184</v>
      </c>
      <c r="O5" s="39" t="s">
        <v>185</v>
      </c>
      <c r="P5" s="36" t="s">
        <v>196</v>
      </c>
      <c r="Q5" s="37"/>
      <c r="R5" s="37"/>
      <c r="S5" s="37"/>
      <c r="T5" s="37"/>
      <c r="U5" s="38"/>
    </row>
    <row r="6" spans="1:21" s="23" customFormat="1" ht="89.25" x14ac:dyDescent="0.25">
      <c r="A6" s="40"/>
      <c r="B6" s="40"/>
      <c r="C6" s="40"/>
      <c r="D6" s="40"/>
      <c r="E6" s="40"/>
      <c r="F6" s="40"/>
      <c r="G6" s="40"/>
      <c r="H6" s="40"/>
      <c r="I6" s="40"/>
      <c r="J6" s="40"/>
      <c r="K6" s="40"/>
      <c r="L6" s="40"/>
      <c r="M6" s="40"/>
      <c r="N6" s="40"/>
      <c r="O6" s="40"/>
      <c r="P6" s="2" t="s">
        <v>197</v>
      </c>
      <c r="Q6" s="2" t="s">
        <v>198</v>
      </c>
      <c r="R6" s="2" t="s">
        <v>199</v>
      </c>
      <c r="S6" s="2" t="s">
        <v>200</v>
      </c>
      <c r="T6" s="2" t="s">
        <v>201</v>
      </c>
      <c r="U6" s="2" t="s">
        <v>187</v>
      </c>
    </row>
    <row r="7" spans="1:21" s="23" customFormat="1" x14ac:dyDescent="0.25">
      <c r="A7" s="9"/>
      <c r="B7" s="9"/>
      <c r="C7" s="9"/>
      <c r="D7" s="9"/>
      <c r="E7" s="9"/>
      <c r="F7" s="9"/>
      <c r="G7" s="9"/>
      <c r="H7" s="9"/>
      <c r="I7" s="9"/>
      <c r="J7" s="9"/>
      <c r="K7" s="9"/>
      <c r="L7" s="9"/>
      <c r="M7" s="9"/>
      <c r="N7" s="9"/>
      <c r="O7" s="9"/>
      <c r="P7" s="2"/>
      <c r="Q7" s="2"/>
      <c r="R7" s="2"/>
      <c r="S7" s="2"/>
      <c r="T7" s="2"/>
      <c r="U7" s="2"/>
    </row>
    <row r="8" spans="1:21" x14ac:dyDescent="0.25">
      <c r="A8" s="24"/>
      <c r="B8" s="24"/>
      <c r="C8" s="24"/>
      <c r="D8" s="17"/>
      <c r="E8" s="24"/>
      <c r="F8" s="24"/>
      <c r="G8" s="24"/>
      <c r="H8" s="24"/>
      <c r="I8" s="24"/>
      <c r="J8" s="24"/>
      <c r="K8" s="17"/>
      <c r="L8" s="24"/>
      <c r="M8" s="24"/>
      <c r="N8" s="24"/>
      <c r="O8" s="24"/>
      <c r="P8" s="24"/>
      <c r="Q8" s="24"/>
      <c r="R8" s="24"/>
      <c r="S8" s="24"/>
      <c r="T8" s="24"/>
      <c r="U8" s="24"/>
    </row>
    <row r="10" spans="1:21" s="12" customFormat="1" ht="15.75" x14ac:dyDescent="0.25">
      <c r="A10" s="25"/>
      <c r="B10" s="18" t="s">
        <v>188</v>
      </c>
      <c r="C10" s="18"/>
      <c r="D10" s="19"/>
      <c r="E10" s="18"/>
      <c r="F10" s="18"/>
      <c r="G10" s="18"/>
      <c r="H10" s="18"/>
      <c r="I10" s="18"/>
      <c r="J10" s="18"/>
      <c r="K10" s="19"/>
      <c r="L10" s="18"/>
      <c r="M10" s="18"/>
      <c r="N10" s="18"/>
      <c r="O10" s="18"/>
      <c r="P10" s="18"/>
      <c r="Q10" s="18"/>
      <c r="R10" s="18"/>
      <c r="S10" s="18"/>
      <c r="T10" s="18"/>
    </row>
    <row r="11" spans="1:21" s="14" customFormat="1" ht="15.75" x14ac:dyDescent="0.25">
      <c r="B11" s="20" t="s">
        <v>189</v>
      </c>
      <c r="C11" s="20"/>
      <c r="D11" s="21"/>
      <c r="E11" s="20"/>
      <c r="F11" s="20"/>
      <c r="G11" s="20"/>
      <c r="H11" s="20"/>
      <c r="I11" s="20"/>
      <c r="J11" s="20"/>
      <c r="K11" s="21"/>
      <c r="L11" s="20"/>
      <c r="M11" s="20"/>
      <c r="N11" s="20"/>
      <c r="O11" s="20"/>
      <c r="P11" s="20"/>
      <c r="Q11" s="20"/>
      <c r="R11" s="20"/>
      <c r="S11" s="20"/>
      <c r="T11" s="20"/>
    </row>
    <row r="12" spans="1:21" s="14" customFormat="1" ht="15.75" x14ac:dyDescent="0.25">
      <c r="B12" s="20" t="s">
        <v>190</v>
      </c>
      <c r="C12" s="20"/>
      <c r="D12" s="21"/>
      <c r="E12" s="20"/>
      <c r="F12" s="20"/>
      <c r="G12" s="20"/>
      <c r="H12" s="20"/>
      <c r="I12" s="20"/>
      <c r="J12" s="20"/>
      <c r="K12" s="21"/>
      <c r="L12" s="20"/>
      <c r="M12" s="20"/>
      <c r="N12" s="20"/>
      <c r="O12" s="20"/>
      <c r="P12" s="20"/>
      <c r="Q12" s="20"/>
      <c r="R12" s="20"/>
      <c r="S12" s="20"/>
      <c r="T12" s="20"/>
    </row>
    <row r="13" spans="1:21" s="14" customFormat="1" ht="15.75" x14ac:dyDescent="0.25">
      <c r="B13" s="20" t="s">
        <v>202</v>
      </c>
      <c r="C13" s="20"/>
      <c r="D13" s="21"/>
      <c r="E13" s="20"/>
      <c r="F13" s="20"/>
      <c r="G13" s="20"/>
      <c r="H13" s="20"/>
      <c r="I13" s="20"/>
      <c r="J13" s="20"/>
      <c r="K13" s="21"/>
      <c r="L13" s="20"/>
      <c r="M13" s="20"/>
      <c r="N13" s="20"/>
      <c r="O13" s="20"/>
      <c r="P13" s="20"/>
      <c r="Q13" s="20"/>
      <c r="R13" s="20"/>
      <c r="S13" s="20"/>
      <c r="T13" s="20"/>
    </row>
    <row r="14" spans="1:21" s="14" customFormat="1" ht="15.75" x14ac:dyDescent="0.25">
      <c r="B14" s="20" t="s">
        <v>191</v>
      </c>
      <c r="C14" s="20"/>
      <c r="D14" s="21"/>
      <c r="E14" s="20"/>
      <c r="F14" s="20"/>
      <c r="G14" s="20"/>
      <c r="H14" s="20"/>
      <c r="I14" s="20"/>
      <c r="J14" s="20"/>
      <c r="K14" s="21"/>
      <c r="L14" s="20"/>
      <c r="M14" s="20"/>
      <c r="N14" s="20"/>
      <c r="O14" s="20"/>
      <c r="P14" s="20"/>
      <c r="Q14" s="20"/>
      <c r="R14" s="20"/>
      <c r="S14" s="20"/>
      <c r="T14" s="20"/>
    </row>
    <row r="15" spans="1:21" s="14" customFormat="1" ht="15.75" x14ac:dyDescent="0.25">
      <c r="B15" s="20" t="s">
        <v>192</v>
      </c>
      <c r="C15" s="20"/>
      <c r="D15" s="21"/>
      <c r="E15" s="20"/>
      <c r="F15" s="20"/>
      <c r="G15" s="20"/>
      <c r="H15" s="20"/>
      <c r="I15" s="20"/>
      <c r="J15" s="20"/>
      <c r="K15" s="21"/>
      <c r="L15" s="20"/>
      <c r="M15" s="20"/>
      <c r="N15" s="20"/>
      <c r="O15" s="20"/>
      <c r="P15" s="20"/>
      <c r="Q15" s="20"/>
      <c r="R15" s="20"/>
      <c r="S15" s="20"/>
      <c r="T15" s="20"/>
    </row>
    <row r="16" spans="1:21" s="14" customFormat="1" ht="15.75" x14ac:dyDescent="0.25">
      <c r="B16" s="20" t="s">
        <v>193</v>
      </c>
      <c r="C16" s="20"/>
      <c r="D16" s="21"/>
      <c r="E16" s="20"/>
      <c r="F16" s="20"/>
      <c r="G16" s="20"/>
      <c r="H16" s="20"/>
      <c r="I16" s="20"/>
      <c r="J16" s="20"/>
      <c r="K16" s="21"/>
      <c r="L16" s="20"/>
      <c r="M16" s="20"/>
      <c r="N16" s="20"/>
      <c r="O16" s="20"/>
      <c r="P16" s="20"/>
      <c r="Q16" s="20"/>
      <c r="R16" s="20"/>
      <c r="S16" s="20"/>
      <c r="T16" s="20"/>
    </row>
    <row r="17" spans="2:20" x14ac:dyDescent="0.25">
      <c r="B17" s="16"/>
      <c r="C17" s="16"/>
      <c r="D17" s="26"/>
      <c r="E17" s="16"/>
      <c r="F17" s="16"/>
      <c r="G17" s="16"/>
      <c r="H17" s="16"/>
      <c r="I17" s="16"/>
      <c r="J17" s="16"/>
      <c r="K17" s="26"/>
      <c r="L17" s="16"/>
      <c r="M17" s="16"/>
      <c r="N17" s="16"/>
      <c r="O17" s="16"/>
      <c r="P17" s="16"/>
      <c r="Q17" s="16"/>
      <c r="R17" s="16"/>
      <c r="S17" s="16"/>
      <c r="T17" s="16"/>
    </row>
  </sheetData>
  <mergeCells count="17">
    <mergeCell ref="A2:U2"/>
    <mergeCell ref="A5:A6"/>
    <mergeCell ref="B5:B6"/>
    <mergeCell ref="C5:C6"/>
    <mergeCell ref="D5:D6"/>
    <mergeCell ref="E5:E6"/>
    <mergeCell ref="F5:F6"/>
    <mergeCell ref="G5:G6"/>
    <mergeCell ref="H5:H6"/>
    <mergeCell ref="I5:I6"/>
    <mergeCell ref="P5:U5"/>
    <mergeCell ref="J5:J6"/>
    <mergeCell ref="K5:K6"/>
    <mergeCell ref="L5:L6"/>
    <mergeCell ref="M5:M6"/>
    <mergeCell ref="N5:N6"/>
    <mergeCell ref="O5:O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F1DC-8077-454F-80BF-88E2656833F8}">
  <dimension ref="A1:P7"/>
  <sheetViews>
    <sheetView workbookViewId="0">
      <selection activeCell="J18" sqref="J18"/>
    </sheetView>
  </sheetViews>
  <sheetFormatPr defaultRowHeight="15" x14ac:dyDescent="0.25"/>
  <cols>
    <col min="1" max="1" width="6.42578125" customWidth="1"/>
    <col min="3" max="3" width="16.42578125" customWidth="1"/>
    <col min="6" max="6" width="13.5703125" customWidth="1"/>
    <col min="7" max="7" width="9.85546875" customWidth="1"/>
  </cols>
  <sheetData>
    <row r="1" spans="1:16" ht="20.100000000000001" customHeight="1" x14ac:dyDescent="0.3">
      <c r="P1" s="29" t="s">
        <v>235</v>
      </c>
    </row>
    <row r="2" spans="1:16" ht="20.100000000000001" customHeight="1" x14ac:dyDescent="0.3">
      <c r="A2" s="41" t="s">
        <v>214</v>
      </c>
      <c r="B2" s="41"/>
      <c r="C2" s="41"/>
      <c r="D2" s="41"/>
      <c r="E2" s="41"/>
      <c r="F2" s="41"/>
      <c r="G2" s="41"/>
      <c r="H2" s="41"/>
      <c r="I2" s="41"/>
      <c r="J2" s="41"/>
      <c r="K2" s="41"/>
      <c r="L2" s="41"/>
      <c r="M2" s="41"/>
      <c r="N2" s="41"/>
      <c r="O2" s="41"/>
      <c r="P2" s="41"/>
    </row>
    <row r="4" spans="1:16" ht="15.75" x14ac:dyDescent="0.25">
      <c r="A4" s="42" t="s">
        <v>0</v>
      </c>
      <c r="B4" s="42" t="s">
        <v>120</v>
      </c>
      <c r="C4" s="42" t="s">
        <v>203</v>
      </c>
      <c r="D4" s="42" t="s">
        <v>3</v>
      </c>
      <c r="E4" s="42" t="s">
        <v>233</v>
      </c>
      <c r="F4" s="42" t="s">
        <v>6</v>
      </c>
      <c r="G4" s="42" t="s">
        <v>2</v>
      </c>
      <c r="H4" s="44" t="s">
        <v>213</v>
      </c>
      <c r="I4" s="45"/>
      <c r="J4" s="45"/>
      <c r="K4" s="45"/>
      <c r="L4" s="45"/>
      <c r="M4" s="45"/>
      <c r="N4" s="45"/>
      <c r="O4" s="46"/>
      <c r="P4" s="42" t="s">
        <v>212</v>
      </c>
    </row>
    <row r="5" spans="1:16" ht="15.75" x14ac:dyDescent="0.25">
      <c r="A5" s="43"/>
      <c r="B5" s="43"/>
      <c r="C5" s="43"/>
      <c r="D5" s="43"/>
      <c r="E5" s="43"/>
      <c r="F5" s="43"/>
      <c r="G5" s="43"/>
      <c r="H5" s="27" t="s">
        <v>204</v>
      </c>
      <c r="I5" s="27" t="s">
        <v>205</v>
      </c>
      <c r="J5" s="27" t="s">
        <v>206</v>
      </c>
      <c r="K5" s="27" t="s">
        <v>207</v>
      </c>
      <c r="L5" s="27" t="s">
        <v>208</v>
      </c>
      <c r="M5" s="27" t="s">
        <v>209</v>
      </c>
      <c r="N5" s="27" t="s">
        <v>210</v>
      </c>
      <c r="O5" s="27" t="s">
        <v>211</v>
      </c>
      <c r="P5" s="43"/>
    </row>
    <row r="6" spans="1:16" x14ac:dyDescent="0.25">
      <c r="A6" s="28"/>
      <c r="B6" s="28"/>
      <c r="C6" s="28"/>
      <c r="D6" s="28"/>
      <c r="E6" s="28"/>
      <c r="F6" s="28"/>
      <c r="G6" s="28"/>
      <c r="H6" s="28"/>
      <c r="I6" s="28"/>
      <c r="J6" s="28"/>
      <c r="K6" s="28"/>
      <c r="L6" s="28"/>
      <c r="M6" s="28"/>
      <c r="N6" s="28"/>
      <c r="O6" s="28"/>
      <c r="P6" s="28"/>
    </row>
    <row r="7" spans="1:16" x14ac:dyDescent="0.25">
      <c r="A7" s="28"/>
      <c r="B7" s="28"/>
      <c r="C7" s="28"/>
      <c r="D7" s="28"/>
      <c r="E7" s="28"/>
      <c r="F7" s="28"/>
      <c r="G7" s="28"/>
      <c r="H7" s="28"/>
      <c r="I7" s="28"/>
      <c r="J7" s="28"/>
      <c r="K7" s="28"/>
      <c r="L7" s="28"/>
      <c r="M7" s="28"/>
      <c r="N7" s="28"/>
      <c r="O7" s="28"/>
      <c r="P7" s="28"/>
    </row>
  </sheetData>
  <mergeCells count="10">
    <mergeCell ref="A2:P2"/>
    <mergeCell ref="E4:E5"/>
    <mergeCell ref="H4:O4"/>
    <mergeCell ref="P4:P5"/>
    <mergeCell ref="A4:A5"/>
    <mergeCell ref="B4:B5"/>
    <mergeCell ref="C4:C5"/>
    <mergeCell ref="D4:D5"/>
    <mergeCell ref="F4:F5"/>
    <mergeCell ref="G4: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EA21-F165-477F-84CE-9DEA212A7964}">
  <dimension ref="A1:Q19"/>
  <sheetViews>
    <sheetView workbookViewId="0">
      <selection activeCell="Q21" sqref="Q21"/>
    </sheetView>
  </sheetViews>
  <sheetFormatPr defaultRowHeight="15" x14ac:dyDescent="0.25"/>
  <cols>
    <col min="1" max="1" width="6.7109375" customWidth="1"/>
  </cols>
  <sheetData>
    <row r="1" spans="1:17" s="18" customFormat="1" ht="20.100000000000001" customHeight="1" x14ac:dyDescent="0.25">
      <c r="Q1" s="22" t="s">
        <v>230</v>
      </c>
    </row>
    <row r="2" spans="1:17" s="18" customFormat="1" ht="20.100000000000001" customHeight="1" x14ac:dyDescent="0.25">
      <c r="A2" s="35" t="s">
        <v>231</v>
      </c>
      <c r="B2" s="35"/>
      <c r="C2" s="35"/>
      <c r="D2" s="35"/>
      <c r="E2" s="35"/>
      <c r="F2" s="35"/>
      <c r="G2" s="35"/>
      <c r="H2" s="35"/>
      <c r="I2" s="35"/>
      <c r="J2" s="35"/>
      <c r="K2" s="35"/>
      <c r="L2" s="35"/>
      <c r="M2" s="35"/>
      <c r="N2" s="35"/>
      <c r="O2" s="35"/>
      <c r="P2" s="35"/>
      <c r="Q2" s="35"/>
    </row>
    <row r="4" spans="1:17" s="32" customFormat="1" ht="15.75" x14ac:dyDescent="0.25">
      <c r="A4" s="18" t="s">
        <v>145</v>
      </c>
    </row>
    <row r="5" spans="1:17" s="32" customFormat="1" ht="21.75" x14ac:dyDescent="0.25">
      <c r="A5" s="18" t="s">
        <v>232</v>
      </c>
    </row>
    <row r="7" spans="1:17" s="34" customFormat="1" ht="41.25" x14ac:dyDescent="0.2">
      <c r="A7" s="33" t="s">
        <v>0</v>
      </c>
      <c r="B7" s="33" t="s">
        <v>120</v>
      </c>
      <c r="C7" s="33" t="s">
        <v>130</v>
      </c>
      <c r="D7" s="33" t="s">
        <v>3</v>
      </c>
      <c r="E7" s="33" t="s">
        <v>4</v>
      </c>
      <c r="F7" s="33" t="s">
        <v>215</v>
      </c>
      <c r="G7" s="33" t="s">
        <v>195</v>
      </c>
      <c r="H7" s="33" t="s">
        <v>146</v>
      </c>
      <c r="I7" s="33" t="s">
        <v>216</v>
      </c>
      <c r="J7" s="33" t="s">
        <v>217</v>
      </c>
      <c r="K7" s="33" t="s">
        <v>221</v>
      </c>
      <c r="L7" s="33" t="s">
        <v>222</v>
      </c>
      <c r="M7" s="33" t="s">
        <v>223</v>
      </c>
      <c r="N7" s="33" t="s">
        <v>7</v>
      </c>
      <c r="O7" s="33" t="s">
        <v>218</v>
      </c>
      <c r="P7" s="33" t="s">
        <v>186</v>
      </c>
      <c r="Q7" s="33" t="s">
        <v>219</v>
      </c>
    </row>
    <row r="8" spans="1:17" ht="18.75" x14ac:dyDescent="0.25">
      <c r="A8" s="30">
        <v>1</v>
      </c>
      <c r="B8" s="31"/>
      <c r="C8" s="31"/>
      <c r="D8" s="31"/>
      <c r="E8" s="31"/>
      <c r="F8" s="31"/>
      <c r="G8" s="31"/>
      <c r="H8" s="31"/>
      <c r="I8" s="31"/>
      <c r="J8" s="31"/>
      <c r="K8" s="31"/>
      <c r="L8" s="31"/>
      <c r="M8" s="31"/>
      <c r="N8" s="31"/>
      <c r="O8" s="31"/>
      <c r="P8" s="31"/>
      <c r="Q8" s="31"/>
    </row>
    <row r="9" spans="1:17" ht="18.75" x14ac:dyDescent="0.25">
      <c r="A9" s="30">
        <v>2</v>
      </c>
      <c r="B9" s="31"/>
      <c r="C9" s="31"/>
      <c r="D9" s="31"/>
      <c r="E9" s="31"/>
      <c r="F9" s="31"/>
      <c r="G9" s="31"/>
      <c r="H9" s="31"/>
      <c r="I9" s="31"/>
      <c r="J9" s="31"/>
      <c r="K9" s="31"/>
      <c r="L9" s="31"/>
      <c r="M9" s="31"/>
      <c r="N9" s="31"/>
      <c r="O9" s="31"/>
      <c r="P9" s="31"/>
      <c r="Q9" s="31"/>
    </row>
    <row r="10" spans="1:17" ht="18.75" x14ac:dyDescent="0.25">
      <c r="A10" s="30">
        <v>3</v>
      </c>
      <c r="B10" s="31"/>
      <c r="C10" s="31"/>
      <c r="D10" s="31"/>
      <c r="E10" s="31"/>
      <c r="F10" s="31"/>
      <c r="G10" s="31"/>
      <c r="H10" s="31"/>
      <c r="I10" s="31"/>
      <c r="J10" s="31"/>
      <c r="K10" s="31"/>
      <c r="L10" s="31"/>
      <c r="M10" s="31"/>
      <c r="N10" s="31"/>
      <c r="O10" s="31"/>
      <c r="P10" s="31"/>
      <c r="Q10" s="31"/>
    </row>
    <row r="11" spans="1:17" ht="18.75" x14ac:dyDescent="0.25">
      <c r="A11" s="30" t="s">
        <v>220</v>
      </c>
      <c r="B11" s="31"/>
      <c r="C11" s="31"/>
      <c r="D11" s="31"/>
      <c r="E11" s="31"/>
      <c r="F11" s="31"/>
      <c r="G11" s="31"/>
      <c r="H11" s="31"/>
      <c r="I11" s="31"/>
      <c r="J11" s="31"/>
      <c r="K11" s="31"/>
      <c r="L11" s="31"/>
      <c r="M11" s="31"/>
      <c r="N11" s="31"/>
      <c r="O11" s="31"/>
      <c r="P11" s="31"/>
      <c r="Q11" s="31"/>
    </row>
    <row r="13" spans="1:17" s="20" customFormat="1" ht="20.100000000000001" customHeight="1" x14ac:dyDescent="0.25">
      <c r="A13" s="20" t="s">
        <v>224</v>
      </c>
    </row>
    <row r="14" spans="1:17" s="20" customFormat="1" ht="20.100000000000001" customHeight="1" x14ac:dyDescent="0.25">
      <c r="A14" s="20" t="s">
        <v>225</v>
      </c>
    </row>
    <row r="15" spans="1:17" s="20" customFormat="1" ht="20.100000000000001" customHeight="1" x14ac:dyDescent="0.25">
      <c r="A15" s="20" t="s">
        <v>188</v>
      </c>
    </row>
    <row r="16" spans="1:17" s="20" customFormat="1" ht="20.100000000000001" customHeight="1" x14ac:dyDescent="0.25">
      <c r="A16" s="20" t="s">
        <v>227</v>
      </c>
    </row>
    <row r="17" spans="1:1" s="20" customFormat="1" ht="20.100000000000001" customHeight="1" x14ac:dyDescent="0.25">
      <c r="A17" s="20" t="s">
        <v>226</v>
      </c>
    </row>
    <row r="18" spans="1:1" s="20" customFormat="1" ht="20.100000000000001" customHeight="1" x14ac:dyDescent="0.25">
      <c r="A18" s="20" t="s">
        <v>229</v>
      </c>
    </row>
    <row r="19" spans="1:1" s="20" customFormat="1" ht="20.100000000000001" customHeight="1" x14ac:dyDescent="0.25">
      <c r="A19" s="20" t="s">
        <v>228</v>
      </c>
    </row>
  </sheetData>
  <mergeCells count="1">
    <mergeCell ref="A2: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Tùy chọn mua thêm</vt:lpstr>
      <vt:lpstr>Kê khai thông tin nhà thầu</vt:lpstr>
      <vt:lpstr>Bảng X</vt:lpstr>
      <vt:lpstr>Mẫu số 00</vt:lpstr>
      <vt:lpstr>Mẫu số 12. Bảng Thông tin KT</vt:lpstr>
      <vt:lpstr>Mẫu số 18. Bảng điểm KT</vt:lpstr>
      <vt:lpstr>Mẫu số 05. Bảng giá dự thầu</vt:lpstr>
      <vt:lpstr>'Mẫu số 05. Bảng giá dự thầu'!tvpllink_iillwvwwug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2025-10-15T02:09:51Z</dcterms:created>
  <dcterms:modified xsi:type="dcterms:W3CDTF">2025-10-20T09:47:38Z</dcterms:modified>
  <cp:category/>
</cp:coreProperties>
</file>